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he SaaS CFO\Blog\"/>
    </mc:Choice>
  </mc:AlternateContent>
  <bookViews>
    <workbookView xWindow="0" yWindow="0" windowWidth="19200" windowHeight="7230"/>
  </bookViews>
  <sheets>
    <sheet name="Summary" sheetId="2" r:id="rId1"/>
    <sheet name="Revenue Inputs" sheetId="3" r:id="rId2"/>
    <sheet name="Non-wage Inputs" sheetId="4" r:id="rId3"/>
    <sheet name="Headcount Inputs" sheetId="5" r:id="rId4"/>
    <sheet name="CapEx Inputs" sheetId="6" r:id="rId5"/>
    <sheet name="Controls" sheetId="7" r:id="rId6"/>
    <sheet name="Instructions" sheetId="1" r:id="rId7"/>
    <sheet name="Terms &amp; Conditions" sheetId="10" r:id="rId8"/>
  </sheets>
  <externalReferences>
    <externalReference r:id="rId9"/>
    <externalReference r:id="rId10"/>
    <externalReference r:id="rId11"/>
    <externalReference r:id="rId12"/>
  </externalReferences>
  <definedNames>
    <definedName name="agasga" localSheetId="3">#REF!</definedName>
    <definedName name="agasga">#REF!</definedName>
    <definedName name="anna" localSheetId="3">#REF!</definedName>
    <definedName name="anna">#REF!</definedName>
    <definedName name="BS_Categories" localSheetId="1">[1]Lookups!$C$10:$C$41</definedName>
    <definedName name="BS_Categories">[2]Lookups!$C$10:$C$41</definedName>
    <definedName name="budget" localSheetId="3">#REF!</definedName>
    <definedName name="budget">#REF!</definedName>
    <definedName name="Center28">[3]Detail!$A$9:$F$9</definedName>
    <definedName name="comment2">[3]Detail!$A$34:$A$35</definedName>
    <definedName name="company28">[3]Detail!$A$4:$E$4</definedName>
    <definedName name="Currency">[3]Detail!$A$19:$A$29</definedName>
    <definedName name="Dec">'[4]Basic Data'!$B$17</definedName>
    <definedName name="detail28">[3]Detail!$A$10:$F$14</definedName>
    <definedName name="FEB" localSheetId="3">#REF!</definedName>
    <definedName name="FEB">#REF!</definedName>
    <definedName name="Feburary" localSheetId="3">#REF!</definedName>
    <definedName name="Feburary">#REF!</definedName>
    <definedName name="IncomeStmtCategories" localSheetId="1">[1]Lookups!$A$10:$A$48</definedName>
    <definedName name="IncomeStmtCategories">[2]Lookups!$A$10:$A$48</definedName>
    <definedName name="LoanIsGood" localSheetId="1">('[1]Debt Model'!$C$11*'[1]Debt Model'!$C$12*'[1]Debt Model'!$C$13*'[1]Debt Model'!#REF!)&gt;0</definedName>
    <definedName name="LoanIsGood">('[2]Debt Model'!$C$11*'[2]Debt Model'!$C$12*'[2]Debt Model'!$C$13*'[2]Debt Model'!#REF!)&gt;0</definedName>
    <definedName name="mar" localSheetId="3">#REF!</definedName>
    <definedName name="mar">#REF!</definedName>
    <definedName name="Month2">[3]Detail!$C$19:$C$30</definedName>
    <definedName name="Nov" localSheetId="3">#REF!</definedName>
    <definedName name="Nov">#REF!</definedName>
    <definedName name="number" localSheetId="3">#REF!</definedName>
    <definedName name="number">#REF!</definedName>
    <definedName name="Oct" localSheetId="3">#REF!</definedName>
    <definedName name="Oct">#REF!</definedName>
    <definedName name="one" localSheetId="3">[3]Detail!#REF!</definedName>
    <definedName name="one">[3]Detail!#REF!</definedName>
    <definedName name="OS_USER_1" localSheetId="3">#REF!</definedName>
    <definedName name="OS_USER_1">#REF!</definedName>
    <definedName name="OS_USER_100" localSheetId="3">#REF!</definedName>
    <definedName name="OS_USER_100">#REF!</definedName>
    <definedName name="OS_USER_2" localSheetId="3">#REF!</definedName>
    <definedName name="OS_USER_2">#REF!</definedName>
    <definedName name="payment2">[3]Detail!$D$19:$D$23</definedName>
    <definedName name="Periods" localSheetId="3">#REF!</definedName>
    <definedName name="Periods">#REF!</definedName>
    <definedName name="Periodsinyear" localSheetId="3">#REF!</definedName>
    <definedName name="Periodsinyear">#REF!</definedName>
    <definedName name="_xlnm.Print_Area" localSheetId="3">'Headcount Inputs'!$B$4:$J$24</definedName>
    <definedName name="_xlnm.Print_Area" localSheetId="0">Summary!$A$1:$BP$102</definedName>
    <definedName name="q">'[4]Basic Data'!$B$17</definedName>
    <definedName name="s" localSheetId="3">#REF!</definedName>
    <definedName name="s">#REF!</definedName>
    <definedName name="soft" localSheetId="3">#REF!</definedName>
    <definedName name="soft">#REF!</definedName>
    <definedName name="soft8" localSheetId="3">#REF!</definedName>
    <definedName name="soft8">#REF!</definedName>
    <definedName name="SoftwareUsageFactorPeriod1" localSheetId="3">#REF!</definedName>
    <definedName name="SoftwareUsageFactorPeriod1">#REF!</definedName>
    <definedName name="SoftwareUsageFactorPeriod2" localSheetId="3">#REF!</definedName>
    <definedName name="SoftwareUsageFactorPeriod2">#REF!</definedName>
    <definedName name="softwareusagefactorperiod8" localSheetId="3">#REF!</definedName>
    <definedName name="softwareusagefactorperiod8">#REF!</definedName>
    <definedName name="Spec" localSheetId="3">#REF!</definedName>
    <definedName name="Spec">#REF!</definedName>
    <definedName name="sss" localSheetId="3">#REF!</definedName>
    <definedName name="sss">#REF!</definedName>
    <definedName name="summary28">[3]Detail!$A$9:$F$9</definedName>
    <definedName name="TeamSizePeriod1" localSheetId="3">#REF!</definedName>
    <definedName name="TeamSizePeriod1">#REF!</definedName>
    <definedName name="TeamSizePeriod2" localSheetId="3">#REF!</definedName>
    <definedName name="TeamSizePeriod2">#REF!</definedName>
    <definedName name="teamsizeriod8" localSheetId="3">#REF!</definedName>
    <definedName name="teamsizeriod8">#REF!</definedName>
    <definedName name="two" localSheetId="3">[3]Detail!#REF!</definedName>
    <definedName name="two">[3]Detail!#REF!</definedName>
    <definedName name="Year2">[3]Detail!$B$19:$B$20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6" i="3" l="1"/>
  <c r="AX15" i="3"/>
  <c r="AX8" i="3"/>
  <c r="C78" i="2"/>
  <c r="BP145" i="4" l="1"/>
  <c r="BO145" i="4"/>
  <c r="BN145" i="4"/>
  <c r="BM145" i="4"/>
  <c r="BL145" i="4"/>
  <c r="BK145" i="4"/>
  <c r="BJ145" i="4"/>
  <c r="BI145" i="4"/>
  <c r="BH145" i="4"/>
  <c r="BG145" i="4"/>
  <c r="BF145" i="4"/>
  <c r="BE145" i="4"/>
  <c r="BD145" i="4"/>
  <c r="BC145" i="4"/>
  <c r="BB145" i="4"/>
  <c r="BA145" i="4"/>
  <c r="AZ145" i="4"/>
  <c r="AY145" i="4"/>
  <c r="AX145" i="4"/>
  <c r="AW145" i="4"/>
  <c r="AV145" i="4"/>
  <c r="AU145" i="4"/>
  <c r="AT145" i="4"/>
  <c r="AS145" i="4"/>
  <c r="AR145" i="4"/>
  <c r="AQ145" i="4"/>
  <c r="AP145" i="4"/>
  <c r="AO145" i="4"/>
  <c r="AN145" i="4"/>
  <c r="AM145" i="4"/>
  <c r="AL145" i="4"/>
  <c r="AK145" i="4"/>
  <c r="AJ145" i="4"/>
  <c r="AI145" i="4"/>
  <c r="AH145" i="4"/>
  <c r="AG145" i="4"/>
  <c r="AF145" i="4"/>
  <c r="AE145" i="4"/>
  <c r="AD145" i="4"/>
  <c r="AC145" i="4"/>
  <c r="AB145" i="4"/>
  <c r="AA145" i="4"/>
  <c r="Z145" i="4"/>
  <c r="Y145" i="4"/>
  <c r="X145" i="4"/>
  <c r="W145" i="4"/>
  <c r="V145" i="4"/>
  <c r="U145" i="4"/>
  <c r="T145" i="4"/>
  <c r="S145" i="4"/>
  <c r="R145" i="4"/>
  <c r="Q145" i="4"/>
  <c r="P145" i="4"/>
  <c r="O145" i="4"/>
  <c r="N145" i="4"/>
  <c r="M145" i="4"/>
  <c r="L145" i="4"/>
  <c r="K145" i="4"/>
  <c r="J145" i="4"/>
  <c r="I145" i="4"/>
  <c r="BP202" i="4"/>
  <c r="BO202" i="4"/>
  <c r="BN202" i="4"/>
  <c r="BM202" i="4"/>
  <c r="BL202" i="4"/>
  <c r="BK202" i="4"/>
  <c r="BJ202" i="4"/>
  <c r="BI202" i="4"/>
  <c r="BH202" i="4"/>
  <c r="BG202" i="4"/>
  <c r="BF202" i="4"/>
  <c r="BE202" i="4"/>
  <c r="BD202" i="4"/>
  <c r="BC202" i="4"/>
  <c r="BB202" i="4"/>
  <c r="BA202" i="4"/>
  <c r="AZ202" i="4"/>
  <c r="AY202" i="4"/>
  <c r="AX202" i="4"/>
  <c r="AW202" i="4"/>
  <c r="AV202" i="4"/>
  <c r="AU202" i="4"/>
  <c r="AT202" i="4"/>
  <c r="AS202" i="4"/>
  <c r="AR202" i="4"/>
  <c r="AQ202" i="4"/>
  <c r="AP202" i="4"/>
  <c r="AO202" i="4"/>
  <c r="AN202" i="4"/>
  <c r="AM202" i="4"/>
  <c r="AL202" i="4"/>
  <c r="AK202" i="4"/>
  <c r="AJ202" i="4"/>
  <c r="AI202" i="4"/>
  <c r="AH202" i="4"/>
  <c r="AG202" i="4"/>
  <c r="AF202" i="4"/>
  <c r="AE202" i="4"/>
  <c r="AD202" i="4"/>
  <c r="AC202" i="4"/>
  <c r="AB202" i="4"/>
  <c r="AA202" i="4"/>
  <c r="Z202" i="4"/>
  <c r="Y202" i="4"/>
  <c r="X202" i="4"/>
  <c r="W202" i="4"/>
  <c r="V202" i="4"/>
  <c r="U202" i="4"/>
  <c r="T202" i="4"/>
  <c r="S202" i="4"/>
  <c r="R202" i="4"/>
  <c r="Q202" i="4"/>
  <c r="P202" i="4"/>
  <c r="O202" i="4"/>
  <c r="N202" i="4"/>
  <c r="M202" i="4"/>
  <c r="L202" i="4"/>
  <c r="K202" i="4"/>
  <c r="J202" i="4"/>
  <c r="I202" i="4"/>
  <c r="BP172" i="4"/>
  <c r="BO172" i="4"/>
  <c r="BN172" i="4"/>
  <c r="BM172" i="4"/>
  <c r="BL172" i="4"/>
  <c r="BK172" i="4"/>
  <c r="BJ172" i="4"/>
  <c r="BI172" i="4"/>
  <c r="BH172" i="4"/>
  <c r="BG172" i="4"/>
  <c r="BF172" i="4"/>
  <c r="BE172" i="4"/>
  <c r="BD172" i="4"/>
  <c r="BC172" i="4"/>
  <c r="BB172" i="4"/>
  <c r="BA172" i="4"/>
  <c r="AZ172" i="4"/>
  <c r="AY172" i="4"/>
  <c r="AX172" i="4"/>
  <c r="AW172" i="4"/>
  <c r="AV172" i="4"/>
  <c r="AU172" i="4"/>
  <c r="AT172" i="4"/>
  <c r="AS172" i="4"/>
  <c r="AR172" i="4"/>
  <c r="AQ172" i="4"/>
  <c r="AP172" i="4"/>
  <c r="AO172" i="4"/>
  <c r="AN172" i="4"/>
  <c r="AM172" i="4"/>
  <c r="AL172" i="4"/>
  <c r="AK172" i="4"/>
  <c r="AJ172" i="4"/>
  <c r="AI172" i="4"/>
  <c r="AH172" i="4"/>
  <c r="AG172" i="4"/>
  <c r="AF172" i="4"/>
  <c r="AE172" i="4"/>
  <c r="AD172" i="4"/>
  <c r="AC172" i="4"/>
  <c r="AB172" i="4"/>
  <c r="AA172" i="4"/>
  <c r="Z172" i="4"/>
  <c r="Y172" i="4"/>
  <c r="X172" i="4"/>
  <c r="W172" i="4"/>
  <c r="V172" i="4"/>
  <c r="U172" i="4"/>
  <c r="T172" i="4"/>
  <c r="S172" i="4"/>
  <c r="R172" i="4"/>
  <c r="Q172" i="4"/>
  <c r="P172" i="4"/>
  <c r="O172" i="4"/>
  <c r="N172" i="4"/>
  <c r="M172" i="4"/>
  <c r="L172" i="4"/>
  <c r="K172" i="4"/>
  <c r="J172" i="4"/>
  <c r="I172" i="4"/>
  <c r="M36" i="3"/>
  <c r="L36" i="3"/>
  <c r="K36" i="3"/>
  <c r="J36" i="3"/>
  <c r="I36" i="3"/>
  <c r="H36" i="3"/>
  <c r="G36" i="3"/>
  <c r="F36" i="3"/>
  <c r="E36" i="3"/>
  <c r="D36" i="3"/>
  <c r="C36" i="3"/>
  <c r="B36" i="3"/>
  <c r="B27" i="3"/>
  <c r="IU51" i="5" l="1"/>
  <c r="IT51" i="5"/>
  <c r="IS51" i="5"/>
  <c r="IR51" i="5"/>
  <c r="IQ51" i="5"/>
  <c r="IP51" i="5"/>
  <c r="IO51" i="5"/>
  <c r="IN51" i="5"/>
  <c r="IM51" i="5"/>
  <c r="IL51" i="5"/>
  <c r="IK51" i="5"/>
  <c r="IJ51" i="5"/>
  <c r="II51" i="5"/>
  <c r="IH51" i="5"/>
  <c r="IG51" i="5"/>
  <c r="IF51" i="5"/>
  <c r="IE51" i="5"/>
  <c r="ID51" i="5"/>
  <c r="IC51" i="5"/>
  <c r="IB51" i="5"/>
  <c r="IA51" i="5"/>
  <c r="HZ51" i="5"/>
  <c r="HY51" i="5"/>
  <c r="HX51" i="5"/>
  <c r="HW51" i="5"/>
  <c r="HV51" i="5"/>
  <c r="HU51" i="5"/>
  <c r="HT51" i="5"/>
  <c r="HS51" i="5"/>
  <c r="HR51" i="5"/>
  <c r="HQ51" i="5"/>
  <c r="HP51" i="5"/>
  <c r="HO51" i="5"/>
  <c r="HN51" i="5"/>
  <c r="HM51" i="5"/>
  <c r="HL51" i="5"/>
  <c r="HK51" i="5"/>
  <c r="HJ51" i="5"/>
  <c r="HI51" i="5"/>
  <c r="HH51" i="5"/>
  <c r="HG51" i="5"/>
  <c r="HF51" i="5"/>
  <c r="HE51" i="5"/>
  <c r="HD51" i="5"/>
  <c r="HC51" i="5"/>
  <c r="HB51" i="5"/>
  <c r="HA51" i="5"/>
  <c r="GZ51" i="5"/>
  <c r="GY51" i="5"/>
  <c r="GX51" i="5"/>
  <c r="GW51" i="5"/>
  <c r="GV51" i="5"/>
  <c r="GU51" i="5"/>
  <c r="GT51" i="5"/>
  <c r="GS51" i="5"/>
  <c r="GR51" i="5"/>
  <c r="GQ51" i="5"/>
  <c r="GP51" i="5"/>
  <c r="GO51" i="5"/>
  <c r="GN51" i="5"/>
  <c r="GK51" i="5"/>
  <c r="GJ51" i="5"/>
  <c r="GI51" i="5"/>
  <c r="GH51" i="5"/>
  <c r="GG51" i="5"/>
  <c r="GF51" i="5"/>
  <c r="GE51" i="5"/>
  <c r="GD51" i="5"/>
  <c r="GC51" i="5"/>
  <c r="GB51" i="5"/>
  <c r="GA51" i="5"/>
  <c r="FZ51" i="5"/>
  <c r="FY51" i="5"/>
  <c r="FX51" i="5"/>
  <c r="FW51" i="5"/>
  <c r="FV51" i="5"/>
  <c r="FU51" i="5"/>
  <c r="FT51" i="5"/>
  <c r="FS51" i="5"/>
  <c r="FR51" i="5"/>
  <c r="FQ51" i="5"/>
  <c r="FP51" i="5"/>
  <c r="FO51" i="5"/>
  <c r="FN51" i="5"/>
  <c r="FM51" i="5"/>
  <c r="FL51" i="5"/>
  <c r="FK51" i="5"/>
  <c r="FJ51" i="5"/>
  <c r="FI51" i="5"/>
  <c r="FH51" i="5"/>
  <c r="FG51" i="5"/>
  <c r="FF51" i="5"/>
  <c r="FE51" i="5"/>
  <c r="FD51" i="5"/>
  <c r="FC51" i="5"/>
  <c r="FB51" i="5"/>
  <c r="FA51" i="5"/>
  <c r="EZ51" i="5"/>
  <c r="EY51" i="5"/>
  <c r="EX51" i="5"/>
  <c r="EW51" i="5"/>
  <c r="EV51" i="5"/>
  <c r="EU51" i="5"/>
  <c r="ET51" i="5"/>
  <c r="ES51" i="5"/>
  <c r="ER51" i="5"/>
  <c r="EQ51" i="5"/>
  <c r="EP51" i="5"/>
  <c r="EO51" i="5"/>
  <c r="EN51" i="5"/>
  <c r="EM51" i="5"/>
  <c r="EL51" i="5"/>
  <c r="EK51" i="5"/>
  <c r="EJ51" i="5"/>
  <c r="EI51" i="5"/>
  <c r="EH51" i="5"/>
  <c r="EG51" i="5"/>
  <c r="EF51" i="5"/>
  <c r="EE51" i="5"/>
  <c r="ED51" i="5"/>
  <c r="EB51" i="5"/>
  <c r="EA51" i="5"/>
  <c r="DZ51" i="5"/>
  <c r="DY51" i="5"/>
  <c r="DX51" i="5"/>
  <c r="DW51" i="5"/>
  <c r="DV51" i="5"/>
  <c r="DU51" i="5"/>
  <c r="DT51" i="5"/>
  <c r="DS51" i="5"/>
  <c r="DR51" i="5"/>
  <c r="DQ51" i="5"/>
  <c r="DP51" i="5"/>
  <c r="DO51" i="5"/>
  <c r="DN51" i="5"/>
  <c r="DM51" i="5"/>
  <c r="DL51" i="5"/>
  <c r="DK51" i="5"/>
  <c r="DJ51" i="5"/>
  <c r="DI51" i="5"/>
  <c r="DH51" i="5"/>
  <c r="DG51" i="5"/>
  <c r="DF51" i="5"/>
  <c r="DE51" i="5"/>
  <c r="DD51" i="5"/>
  <c r="DC51" i="5"/>
  <c r="DB51" i="5"/>
  <c r="DA51" i="5"/>
  <c r="CZ51" i="5"/>
  <c r="CY51" i="5"/>
  <c r="CX51" i="5"/>
  <c r="CW51" i="5"/>
  <c r="CV51" i="5"/>
  <c r="CU51" i="5"/>
  <c r="CT51" i="5"/>
  <c r="CS51" i="5"/>
  <c r="CR51" i="5"/>
  <c r="CQ51" i="5"/>
  <c r="CP51" i="5"/>
  <c r="CO51" i="5"/>
  <c r="CN51" i="5"/>
  <c r="CM51" i="5"/>
  <c r="CL51" i="5"/>
  <c r="CK51" i="5"/>
  <c r="CJ51" i="5"/>
  <c r="CI51" i="5"/>
  <c r="CH51" i="5"/>
  <c r="CG51" i="5"/>
  <c r="CF51" i="5"/>
  <c r="CE51" i="5"/>
  <c r="CD51" i="5"/>
  <c r="CC51" i="5"/>
  <c r="CB51" i="5"/>
  <c r="CA51" i="5"/>
  <c r="BZ51" i="5"/>
  <c r="BY51" i="5"/>
  <c r="BX51" i="5"/>
  <c r="BW51" i="5"/>
  <c r="BV51" i="5"/>
  <c r="BU51" i="5"/>
  <c r="BS51" i="5"/>
  <c r="BR51" i="5"/>
  <c r="BQ51" i="5"/>
  <c r="BP51" i="5"/>
  <c r="BO51" i="5"/>
  <c r="BN51" i="5"/>
  <c r="BM51" i="5"/>
  <c r="BL51" i="5"/>
  <c r="BK51" i="5"/>
  <c r="BJ51" i="5"/>
  <c r="BI51" i="5"/>
  <c r="BH51" i="5"/>
  <c r="BG51" i="5"/>
  <c r="BF51" i="5"/>
  <c r="BE51" i="5"/>
  <c r="BD51" i="5"/>
  <c r="BC51" i="5"/>
  <c r="BB51" i="5"/>
  <c r="BA51" i="5"/>
  <c r="AZ51" i="5"/>
  <c r="AY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A21" i="2"/>
  <c r="H93" i="4" l="1"/>
  <c r="BK100" i="2" l="1"/>
  <c r="B14" i="3"/>
  <c r="C14" i="3" s="1"/>
  <c r="C19" i="3"/>
  <c r="D19" i="3"/>
  <c r="E19" i="3" s="1"/>
  <c r="F19" i="3" s="1"/>
  <c r="G19" i="3" s="1"/>
  <c r="H19" i="3" s="1"/>
  <c r="I19" i="3" s="1"/>
  <c r="J19" i="3" s="1"/>
  <c r="K19" i="3" s="1"/>
  <c r="L19" i="3" s="1"/>
  <c r="M19" i="3" s="1"/>
  <c r="N19" i="3" s="1"/>
  <c r="O19" i="3" s="1"/>
  <c r="P19" i="3" s="1"/>
  <c r="Q19" i="3" s="1"/>
  <c r="R19" i="3" s="1"/>
  <c r="S19" i="3" s="1"/>
  <c r="T19" i="3" s="1"/>
  <c r="U19" i="3" s="1"/>
  <c r="V19" i="3" s="1"/>
  <c r="W19" i="3" s="1"/>
  <c r="X19" i="3" s="1"/>
  <c r="Y19" i="3" s="1"/>
  <c r="Z19" i="3" s="1"/>
  <c r="AA19" i="3" s="1"/>
  <c r="AB19" i="3" s="1"/>
  <c r="AC19" i="3" s="1"/>
  <c r="AD19" i="3" s="1"/>
  <c r="AE19" i="3" s="1"/>
  <c r="AF19" i="3" s="1"/>
  <c r="AG19" i="3" s="1"/>
  <c r="AH19" i="3" s="1"/>
  <c r="AI19" i="3" s="1"/>
  <c r="AJ19" i="3" s="1"/>
  <c r="AK19" i="3" s="1"/>
  <c r="AL19" i="3" s="1"/>
  <c r="AM19" i="3" s="1"/>
  <c r="AN19" i="3" s="1"/>
  <c r="AO19" i="3" s="1"/>
  <c r="AP19" i="3" s="1"/>
  <c r="AQ19" i="3" s="1"/>
  <c r="AR19" i="3" s="1"/>
  <c r="AS19" i="3" s="1"/>
  <c r="AT19" i="3" s="1"/>
  <c r="AU19" i="3" s="1"/>
  <c r="AV19" i="3" s="1"/>
  <c r="AW19" i="3" s="1"/>
  <c r="AX19" i="3" s="1"/>
  <c r="AY19" i="3" s="1"/>
  <c r="AZ19" i="3" s="1"/>
  <c r="BA19" i="3" s="1"/>
  <c r="BB19" i="3" s="1"/>
  <c r="BC19" i="3" s="1"/>
  <c r="BD19" i="3" s="1"/>
  <c r="BE19" i="3" s="1"/>
  <c r="BF19" i="3" s="1"/>
  <c r="BG19" i="3" s="1"/>
  <c r="BH19" i="3" s="1"/>
  <c r="BI19" i="3" s="1"/>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C62" i="2"/>
  <c r="I8" i="4"/>
  <c r="J8" i="4" s="1"/>
  <c r="I6" i="4"/>
  <c r="I7" i="4" s="1"/>
  <c r="I92" i="4" s="1"/>
  <c r="I144" i="4"/>
  <c r="A22" i="2"/>
  <c r="A20" i="2"/>
  <c r="A19" i="2"/>
  <c r="B6" i="7"/>
  <c r="E7" i="6"/>
  <c r="F7" i="6"/>
  <c r="G7" i="6" s="1"/>
  <c r="E5" i="6"/>
  <c r="I51" i="5"/>
  <c r="I50" i="5"/>
  <c r="IT50" i="5"/>
  <c r="I49" i="5"/>
  <c r="I48" i="5"/>
  <c r="I47" i="5"/>
  <c r="I46" i="5"/>
  <c r="I45" i="5"/>
  <c r="I44" i="5"/>
  <c r="I43" i="5"/>
  <c r="HY43" i="5"/>
  <c r="HI43" i="5"/>
  <c r="FK43" i="5"/>
  <c r="EU43" i="5"/>
  <c r="CX43" i="5"/>
  <c r="AF83" i="2" s="1"/>
  <c r="CH43" i="5"/>
  <c r="P83" i="2" s="1"/>
  <c r="AL43" i="5"/>
  <c r="AA43" i="5"/>
  <c r="IF43" i="5"/>
  <c r="L11" i="5"/>
  <c r="B298" i="4"/>
  <c r="A317" i="4" s="1"/>
  <c r="A318" i="4"/>
  <c r="A313" i="4"/>
  <c r="A308" i="4"/>
  <c r="A302" i="4"/>
  <c r="A319" i="4"/>
  <c r="B260" i="4"/>
  <c r="A293" i="4" s="1"/>
  <c r="B229" i="4"/>
  <c r="A246" i="4"/>
  <c r="A242" i="4"/>
  <c r="A238" i="4"/>
  <c r="B200" i="4"/>
  <c r="A226" i="4"/>
  <c r="B170" i="4"/>
  <c r="A193" i="4"/>
  <c r="A188" i="4"/>
  <c r="A182" i="4"/>
  <c r="A177" i="4"/>
  <c r="A172" i="4"/>
  <c r="A195" i="4"/>
  <c r="B142" i="4"/>
  <c r="A165" i="4"/>
  <c r="A162" i="4"/>
  <c r="A161" i="4"/>
  <c r="A157" i="4"/>
  <c r="A154" i="4"/>
  <c r="A153" i="4"/>
  <c r="A149" i="4"/>
  <c r="A146" i="4"/>
  <c r="A145" i="4"/>
  <c r="A164" i="4"/>
  <c r="B114" i="4"/>
  <c r="A134" i="4"/>
  <c r="A118" i="4"/>
  <c r="A137" i="4"/>
  <c r="B88" i="4"/>
  <c r="A107" i="4"/>
  <c r="BP102" i="4"/>
  <c r="BO102" i="4"/>
  <c r="BN102" i="4"/>
  <c r="BM102" i="4"/>
  <c r="BL102" i="4"/>
  <c r="BK102" i="4"/>
  <c r="BJ102" i="4"/>
  <c r="BI102" i="4"/>
  <c r="BH102" i="4"/>
  <c r="BG102" i="4"/>
  <c r="BF102" i="4"/>
  <c r="BE102" i="4"/>
  <c r="BD102" i="4"/>
  <c r="BC102" i="4"/>
  <c r="BB102" i="4"/>
  <c r="BA102" i="4"/>
  <c r="AZ102" i="4"/>
  <c r="AY102" i="4"/>
  <c r="AX102" i="4"/>
  <c r="AW102" i="4"/>
  <c r="AV102" i="4"/>
  <c r="AU102" i="4"/>
  <c r="AT102" i="4"/>
  <c r="AS102" i="4"/>
  <c r="AR102" i="4"/>
  <c r="AQ102" i="4"/>
  <c r="AP102" i="4"/>
  <c r="AO102" i="4"/>
  <c r="AN102" i="4"/>
  <c r="AM102" i="4"/>
  <c r="AL102" i="4"/>
  <c r="AK102" i="4"/>
  <c r="AJ102" i="4"/>
  <c r="AI102" i="4"/>
  <c r="AH102" i="4"/>
  <c r="AG102" i="4"/>
  <c r="AF102" i="4"/>
  <c r="AE102" i="4"/>
  <c r="AD102" i="4"/>
  <c r="AC102" i="4"/>
  <c r="AB102" i="4"/>
  <c r="AA102" i="4"/>
  <c r="Z102" i="4"/>
  <c r="Y102" i="4"/>
  <c r="X102" i="4"/>
  <c r="W102" i="4"/>
  <c r="V102" i="4"/>
  <c r="U102" i="4"/>
  <c r="T102" i="4"/>
  <c r="S102" i="4"/>
  <c r="R102" i="4"/>
  <c r="Q102" i="4"/>
  <c r="P102" i="4"/>
  <c r="O102" i="4"/>
  <c r="N102" i="4"/>
  <c r="M102" i="4"/>
  <c r="L102" i="4"/>
  <c r="K102" i="4"/>
  <c r="J102" i="4"/>
  <c r="I102" i="4"/>
  <c r="A99" i="4"/>
  <c r="A91" i="4"/>
  <c r="A110" i="4"/>
  <c r="BP84" i="4"/>
  <c r="BO84" i="4"/>
  <c r="BN84" i="4"/>
  <c r="BM84" i="4"/>
  <c r="BL84" i="4"/>
  <c r="BK84" i="4"/>
  <c r="BJ84" i="4"/>
  <c r="BI84" i="4"/>
  <c r="BH84" i="4"/>
  <c r="BG84" i="4"/>
  <c r="BF84" i="4"/>
  <c r="BE84" i="4"/>
  <c r="BD84" i="4"/>
  <c r="BC84" i="4"/>
  <c r="BB84" i="4"/>
  <c r="BA84" i="4"/>
  <c r="AZ84" i="4"/>
  <c r="AY84" i="4"/>
  <c r="AX84" i="4"/>
  <c r="AW84" i="4"/>
  <c r="AV84" i="4"/>
  <c r="AU84" i="4"/>
  <c r="AT84" i="4"/>
  <c r="AS84" i="4"/>
  <c r="AR84" i="4"/>
  <c r="AQ84" i="4"/>
  <c r="AP84" i="4"/>
  <c r="AO84" i="4"/>
  <c r="AN84" i="4"/>
  <c r="AM84" i="4"/>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BP82" i="4"/>
  <c r="BO82" i="4"/>
  <c r="BN82" i="4"/>
  <c r="BM82" i="4"/>
  <c r="BL82" i="4"/>
  <c r="BK82" i="4"/>
  <c r="BJ82" i="4"/>
  <c r="BI82" i="4"/>
  <c r="BH82" i="4"/>
  <c r="BG82" i="4"/>
  <c r="BF82" i="4"/>
  <c r="BE82" i="4"/>
  <c r="BD82" i="4"/>
  <c r="BC82" i="4"/>
  <c r="BB82" i="4"/>
  <c r="BA82" i="4"/>
  <c r="AZ82" i="4"/>
  <c r="AY82" i="4"/>
  <c r="AX82" i="4"/>
  <c r="AW82" i="4"/>
  <c r="AV82" i="4"/>
  <c r="AU82" i="4"/>
  <c r="AT82" i="4"/>
  <c r="AS82" i="4"/>
  <c r="AR82" i="4"/>
  <c r="AQ82" i="4"/>
  <c r="AP82" i="4"/>
  <c r="AO82" i="4"/>
  <c r="AN82" i="4"/>
  <c r="AM82" i="4"/>
  <c r="AL82" i="4"/>
  <c r="AK82" i="4"/>
  <c r="AJ82" i="4"/>
  <c r="AI82" i="4"/>
  <c r="AH82" i="4"/>
  <c r="AG82" i="4"/>
  <c r="AF82" i="4"/>
  <c r="AE82" i="4"/>
  <c r="AD82" i="4"/>
  <c r="AC82" i="4"/>
  <c r="AB82" i="4"/>
  <c r="AA82" i="4"/>
  <c r="Z82" i="4"/>
  <c r="Y82" i="4"/>
  <c r="X82" i="4"/>
  <c r="W82" i="4"/>
  <c r="V82" i="4"/>
  <c r="U82" i="4"/>
  <c r="T82" i="4"/>
  <c r="S82" i="4"/>
  <c r="R82" i="4"/>
  <c r="Q82" i="4"/>
  <c r="P82" i="4"/>
  <c r="O82" i="4"/>
  <c r="N82" i="4"/>
  <c r="M82" i="4"/>
  <c r="L82" i="4"/>
  <c r="K82" i="4"/>
  <c r="J82" i="4"/>
  <c r="I82" i="4"/>
  <c r="BP80" i="4"/>
  <c r="BO80" i="4"/>
  <c r="BN80" i="4"/>
  <c r="BM80" i="4"/>
  <c r="BL80" i="4"/>
  <c r="BK80" i="4"/>
  <c r="BJ80" i="4"/>
  <c r="BI80" i="4"/>
  <c r="BH80" i="4"/>
  <c r="BG80" i="4"/>
  <c r="BF80" i="4"/>
  <c r="BE80" i="4"/>
  <c r="BD80" i="4"/>
  <c r="BC80" i="4"/>
  <c r="BB80" i="4"/>
  <c r="BA80" i="4"/>
  <c r="AZ80" i="4"/>
  <c r="AY80" i="4"/>
  <c r="AX80" i="4"/>
  <c r="AW80" i="4"/>
  <c r="AV80" i="4"/>
  <c r="AU80" i="4"/>
  <c r="AT80" i="4"/>
  <c r="AS80" i="4"/>
  <c r="AR80" i="4"/>
  <c r="AQ80" i="4"/>
  <c r="AP80" i="4"/>
  <c r="AO80" i="4"/>
  <c r="AN80" i="4"/>
  <c r="AM80"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BP78" i="4"/>
  <c r="BO78" i="4"/>
  <c r="BN78" i="4"/>
  <c r="BM78" i="4"/>
  <c r="BL78" i="4"/>
  <c r="BK78" i="4"/>
  <c r="BJ78" i="4"/>
  <c r="BI78" i="4"/>
  <c r="BH78" i="4"/>
  <c r="BG78" i="4"/>
  <c r="BF78" i="4"/>
  <c r="BE78" i="4"/>
  <c r="BD78" i="4"/>
  <c r="BC78" i="4"/>
  <c r="BB78" i="4"/>
  <c r="BA78" i="4"/>
  <c r="AZ78" i="4"/>
  <c r="AY78" i="4"/>
  <c r="AX78" i="4"/>
  <c r="AW78" i="4"/>
  <c r="AV78" i="4"/>
  <c r="AU78" i="4"/>
  <c r="AT78" i="4"/>
  <c r="AS78" i="4"/>
  <c r="AR78" i="4"/>
  <c r="AQ78" i="4"/>
  <c r="AP78" i="4"/>
  <c r="AO78" i="4"/>
  <c r="AN78" i="4"/>
  <c r="AM78" i="4"/>
  <c r="AL78" i="4"/>
  <c r="AK78" i="4"/>
  <c r="AJ78" i="4"/>
  <c r="AI78" i="4"/>
  <c r="AH78" i="4"/>
  <c r="AG78" i="4"/>
  <c r="AF78" i="4"/>
  <c r="AE78" i="4"/>
  <c r="AD78" i="4"/>
  <c r="AC78" i="4"/>
  <c r="AB78" i="4"/>
  <c r="AA78" i="4"/>
  <c r="Z78" i="4"/>
  <c r="Y78" i="4"/>
  <c r="X78" i="4"/>
  <c r="W78" i="4"/>
  <c r="V78" i="4"/>
  <c r="U78" i="4"/>
  <c r="T78" i="4"/>
  <c r="S78" i="4"/>
  <c r="R78" i="4"/>
  <c r="Q78" i="4"/>
  <c r="P78" i="4"/>
  <c r="O78" i="4"/>
  <c r="N78" i="4"/>
  <c r="M78" i="4"/>
  <c r="L78" i="4"/>
  <c r="K78" i="4"/>
  <c r="J78" i="4"/>
  <c r="I78" i="4"/>
  <c r="BP77" i="4"/>
  <c r="BO77" i="4"/>
  <c r="BN77" i="4"/>
  <c r="BM77" i="4"/>
  <c r="BL77" i="4"/>
  <c r="BK77" i="4"/>
  <c r="BJ77" i="4"/>
  <c r="BI77" i="4"/>
  <c r="BH77" i="4"/>
  <c r="BG77" i="4"/>
  <c r="BF77" i="4"/>
  <c r="BE77" i="4"/>
  <c r="BD77" i="4"/>
  <c r="BC77" i="4"/>
  <c r="BB77" i="4"/>
  <c r="BA77" i="4"/>
  <c r="AZ77" i="4"/>
  <c r="AY77" i="4"/>
  <c r="AX77" i="4"/>
  <c r="AW77" i="4"/>
  <c r="AV77" i="4"/>
  <c r="AU77" i="4"/>
  <c r="AT77" i="4"/>
  <c r="AS77" i="4"/>
  <c r="AR77" i="4"/>
  <c r="AQ77" i="4"/>
  <c r="AP77" i="4"/>
  <c r="AO77" i="4"/>
  <c r="AN77" i="4"/>
  <c r="AM77" i="4"/>
  <c r="AL77" i="4"/>
  <c r="AK77" i="4"/>
  <c r="AJ77" i="4"/>
  <c r="AI77" i="4"/>
  <c r="AH77" i="4"/>
  <c r="AG77" i="4"/>
  <c r="AF77" i="4"/>
  <c r="AE77" i="4"/>
  <c r="AD77" i="4"/>
  <c r="AC77" i="4"/>
  <c r="AB77" i="4"/>
  <c r="AA77" i="4"/>
  <c r="Z77" i="4"/>
  <c r="Y77" i="4"/>
  <c r="X77" i="4"/>
  <c r="W77" i="4"/>
  <c r="V77" i="4"/>
  <c r="U77" i="4"/>
  <c r="T77" i="4"/>
  <c r="S77" i="4"/>
  <c r="R77" i="4"/>
  <c r="Q77" i="4"/>
  <c r="P77" i="4"/>
  <c r="O77" i="4"/>
  <c r="N77" i="4"/>
  <c r="M77" i="4"/>
  <c r="L77" i="4"/>
  <c r="K77" i="4"/>
  <c r="J77" i="4"/>
  <c r="I77" i="4"/>
  <c r="B58" i="4"/>
  <c r="A76" i="4"/>
  <c r="I75" i="4"/>
  <c r="I23" i="4" s="1"/>
  <c r="BP69" i="4"/>
  <c r="BO69" i="4"/>
  <c r="BN69" i="4"/>
  <c r="BM69" i="4"/>
  <c r="BL69" i="4"/>
  <c r="BK69" i="4"/>
  <c r="BJ69" i="4"/>
  <c r="BI69" i="4"/>
  <c r="BH69" i="4"/>
  <c r="BG69" i="4"/>
  <c r="BF69" i="4"/>
  <c r="BE69" i="4"/>
  <c r="BD69" i="4"/>
  <c r="BC69" i="4"/>
  <c r="BB69" i="4"/>
  <c r="BA69" i="4"/>
  <c r="AZ69" i="4"/>
  <c r="AY69" i="4"/>
  <c r="AX69" i="4"/>
  <c r="AW69" i="4"/>
  <c r="AV69" i="4"/>
  <c r="AU69" i="4"/>
  <c r="AT69" i="4"/>
  <c r="AS69" i="4"/>
  <c r="AR69" i="4"/>
  <c r="AQ69" i="4"/>
  <c r="AP69" i="4"/>
  <c r="AO69" i="4"/>
  <c r="AN69" i="4"/>
  <c r="AM69" i="4"/>
  <c r="AL69" i="4"/>
  <c r="AK69" i="4"/>
  <c r="AJ69" i="4"/>
  <c r="AI69" i="4"/>
  <c r="AH69" i="4"/>
  <c r="AG69" i="4"/>
  <c r="AF69" i="4"/>
  <c r="AE69" i="4"/>
  <c r="AD69" i="4"/>
  <c r="AC69" i="4"/>
  <c r="AB69" i="4"/>
  <c r="AA69" i="4"/>
  <c r="Z69" i="4"/>
  <c r="Y69" i="4"/>
  <c r="X69" i="4"/>
  <c r="W69" i="4"/>
  <c r="V69" i="4"/>
  <c r="U69" i="4"/>
  <c r="T69" i="4"/>
  <c r="S69" i="4"/>
  <c r="R69" i="4"/>
  <c r="Q69" i="4"/>
  <c r="P69" i="4"/>
  <c r="O69" i="4"/>
  <c r="N69" i="4"/>
  <c r="M69" i="4"/>
  <c r="L69" i="4"/>
  <c r="K69" i="4"/>
  <c r="J69" i="4"/>
  <c r="I69" i="4"/>
  <c r="BP68" i="4"/>
  <c r="BO68" i="4"/>
  <c r="BN68" i="4"/>
  <c r="BM68" i="4"/>
  <c r="BL68" i="4"/>
  <c r="BK68" i="4"/>
  <c r="BJ68" i="4"/>
  <c r="BI68" i="4"/>
  <c r="BH68" i="4"/>
  <c r="BG68" i="4"/>
  <c r="BF68" i="4"/>
  <c r="BE68" i="4"/>
  <c r="BD68" i="4"/>
  <c r="BC68" i="4"/>
  <c r="BB68" i="4"/>
  <c r="BA68" i="4"/>
  <c r="AZ68"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BP67" i="4"/>
  <c r="BO67" i="4"/>
  <c r="BN67" i="4"/>
  <c r="BM67" i="4"/>
  <c r="BL67" i="4"/>
  <c r="BK67" i="4"/>
  <c r="BJ67" i="4"/>
  <c r="BI67" i="4"/>
  <c r="BH67" i="4"/>
  <c r="BG67" i="4"/>
  <c r="BF67" i="4"/>
  <c r="BE67" i="4"/>
  <c r="BD67" i="4"/>
  <c r="BC67" i="4"/>
  <c r="BB67" i="4"/>
  <c r="BA67" i="4"/>
  <c r="AZ67" i="4"/>
  <c r="AY67" i="4"/>
  <c r="AX67" i="4"/>
  <c r="AW67" i="4"/>
  <c r="AV67" i="4"/>
  <c r="AU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T67" i="4"/>
  <c r="S67" i="4"/>
  <c r="R67" i="4"/>
  <c r="Q67" i="4"/>
  <c r="P67" i="4"/>
  <c r="O67" i="4"/>
  <c r="N67" i="4"/>
  <c r="M67" i="4"/>
  <c r="L67" i="4"/>
  <c r="K67" i="4"/>
  <c r="J67" i="4"/>
  <c r="I67" i="4"/>
  <c r="BP66" i="4"/>
  <c r="BO66" i="4"/>
  <c r="BN66" i="4"/>
  <c r="BM66" i="4"/>
  <c r="BL66" i="4"/>
  <c r="BK66" i="4"/>
  <c r="BJ66" i="4"/>
  <c r="BI66" i="4"/>
  <c r="BH66" i="4"/>
  <c r="BG66" i="4"/>
  <c r="BF66" i="4"/>
  <c r="BE66" i="4"/>
  <c r="BD66" i="4"/>
  <c r="BC66" i="4"/>
  <c r="BB66" i="4"/>
  <c r="BA66" i="4"/>
  <c r="AZ66" i="4"/>
  <c r="AY66" i="4"/>
  <c r="AX66" i="4"/>
  <c r="AW66" i="4"/>
  <c r="AV66" i="4"/>
  <c r="AU66" i="4"/>
  <c r="AT66" i="4"/>
  <c r="AS66" i="4"/>
  <c r="AR66" i="4"/>
  <c r="AQ66" i="4"/>
  <c r="AP66" i="4"/>
  <c r="AO66" i="4"/>
  <c r="AN66" i="4"/>
  <c r="AM66" i="4"/>
  <c r="AL66" i="4"/>
  <c r="AK66" i="4"/>
  <c r="AJ66" i="4"/>
  <c r="AI66" i="4"/>
  <c r="AH66" i="4"/>
  <c r="AG66" i="4"/>
  <c r="AF66" i="4"/>
  <c r="AE66" i="4"/>
  <c r="AD66" i="4"/>
  <c r="AC66" i="4"/>
  <c r="AB66" i="4"/>
  <c r="AA66" i="4"/>
  <c r="Z66" i="4"/>
  <c r="Y66" i="4"/>
  <c r="X66" i="4"/>
  <c r="W66" i="4"/>
  <c r="V66" i="4"/>
  <c r="U66" i="4"/>
  <c r="T66" i="4"/>
  <c r="S66" i="4"/>
  <c r="R66" i="4"/>
  <c r="Q66" i="4"/>
  <c r="P66" i="4"/>
  <c r="O66" i="4"/>
  <c r="N66" i="4"/>
  <c r="M66" i="4"/>
  <c r="L66" i="4"/>
  <c r="K66" i="4"/>
  <c r="J66" i="4"/>
  <c r="I66" i="4"/>
  <c r="BP65" i="4"/>
  <c r="BO65" i="4"/>
  <c r="BN65" i="4"/>
  <c r="BM65" i="4"/>
  <c r="BL65" i="4"/>
  <c r="BK65" i="4"/>
  <c r="BJ65" i="4"/>
  <c r="BI65" i="4"/>
  <c r="BH65" i="4"/>
  <c r="BG65" i="4"/>
  <c r="BF65" i="4"/>
  <c r="BE65" i="4"/>
  <c r="BD65" i="4"/>
  <c r="BC65" i="4"/>
  <c r="BB65" i="4"/>
  <c r="BA65" i="4"/>
  <c r="AZ65"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BP64" i="4"/>
  <c r="BO64" i="4"/>
  <c r="BN64" i="4"/>
  <c r="BM64" i="4"/>
  <c r="BL64" i="4"/>
  <c r="BK64" i="4"/>
  <c r="BJ64" i="4"/>
  <c r="BI64" i="4"/>
  <c r="BH64" i="4"/>
  <c r="BG64" i="4"/>
  <c r="BF64" i="4"/>
  <c r="BE64" i="4"/>
  <c r="BD64" i="4"/>
  <c r="BC64" i="4"/>
  <c r="BB64" i="4"/>
  <c r="BA64" i="4"/>
  <c r="AZ64"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A64" i="4"/>
  <c r="BP63" i="4"/>
  <c r="BO63" i="4"/>
  <c r="BN63" i="4"/>
  <c r="BM63" i="4"/>
  <c r="BL63" i="4"/>
  <c r="BK63" i="4"/>
  <c r="BJ63" i="4"/>
  <c r="BI63" i="4"/>
  <c r="BH63" i="4"/>
  <c r="BG63" i="4"/>
  <c r="BF63" i="4"/>
  <c r="BE63" i="4"/>
  <c r="BD63" i="4"/>
  <c r="BC63" i="4"/>
  <c r="BB63" i="4"/>
  <c r="BA63" i="4"/>
  <c r="AZ63" i="4"/>
  <c r="AY63" i="4"/>
  <c r="AX63" i="4"/>
  <c r="AW63" i="4"/>
  <c r="AV63" i="4"/>
  <c r="AU63" i="4"/>
  <c r="AT63" i="4"/>
  <c r="AS63" i="4"/>
  <c r="AR63" i="4"/>
  <c r="AQ63" i="4"/>
  <c r="AP63" i="4"/>
  <c r="AO63" i="4"/>
  <c r="AN63" i="4"/>
  <c r="AM63" i="4"/>
  <c r="AL63" i="4"/>
  <c r="AK63" i="4"/>
  <c r="AJ63" i="4"/>
  <c r="AI63" i="4"/>
  <c r="AH63" i="4"/>
  <c r="AG63" i="4"/>
  <c r="AF63" i="4"/>
  <c r="AE63" i="4"/>
  <c r="AD63" i="4"/>
  <c r="AC63" i="4"/>
  <c r="AB63" i="4"/>
  <c r="AA63" i="4"/>
  <c r="Z63" i="4"/>
  <c r="Y63" i="4"/>
  <c r="X63" i="4"/>
  <c r="W63" i="4"/>
  <c r="V63" i="4"/>
  <c r="U63" i="4"/>
  <c r="T63" i="4"/>
  <c r="S63" i="4"/>
  <c r="R63" i="4"/>
  <c r="Q63" i="4"/>
  <c r="P63" i="4"/>
  <c r="O63" i="4"/>
  <c r="N63" i="4"/>
  <c r="M63" i="4"/>
  <c r="L63" i="4"/>
  <c r="K63" i="4"/>
  <c r="J63" i="4"/>
  <c r="I63" i="4"/>
  <c r="BP62" i="4"/>
  <c r="BO62" i="4"/>
  <c r="BN62" i="4"/>
  <c r="BM62" i="4"/>
  <c r="BL62" i="4"/>
  <c r="BK62" i="4"/>
  <c r="BJ62" i="4"/>
  <c r="BI62" i="4"/>
  <c r="BH62" i="4"/>
  <c r="BG62" i="4"/>
  <c r="BF62" i="4"/>
  <c r="BE62" i="4"/>
  <c r="BD62" i="4"/>
  <c r="BC62" i="4"/>
  <c r="BB62" i="4"/>
  <c r="BA62" i="4"/>
  <c r="AZ62"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A83" i="4"/>
  <c r="BP44" i="4"/>
  <c r="BO44" i="4"/>
  <c r="BN44" i="4"/>
  <c r="BM44" i="4"/>
  <c r="BL44" i="4"/>
  <c r="BK44" i="4"/>
  <c r="BJ44" i="4"/>
  <c r="BI44" i="4"/>
  <c r="BH44" i="4"/>
  <c r="BG44" i="4"/>
  <c r="BF44"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BP41" i="4"/>
  <c r="BO41" i="4"/>
  <c r="BN41" i="4"/>
  <c r="BM41" i="4"/>
  <c r="BL41" i="4"/>
  <c r="BK41" i="4"/>
  <c r="BJ41" i="4"/>
  <c r="BI41" i="4"/>
  <c r="BH41" i="4"/>
  <c r="BG41" i="4"/>
  <c r="BF41" i="4"/>
  <c r="BE41" i="4"/>
  <c r="BD41" i="4"/>
  <c r="BC41" i="4"/>
  <c r="BB41" i="4"/>
  <c r="BA41" i="4"/>
  <c r="AZ41"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I26" i="4"/>
  <c r="I83" i="4"/>
  <c r="B35" i="3"/>
  <c r="B28" i="3"/>
  <c r="B24" i="3"/>
  <c r="C23" i="3"/>
  <c r="C22" i="3"/>
  <c r="D22" i="3" s="1"/>
  <c r="B3" i="3"/>
  <c r="C3" i="3" s="1"/>
  <c r="D3" i="3" s="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AG3" i="3" s="1"/>
  <c r="AH3" i="3" s="1"/>
  <c r="AI3" i="3" s="1"/>
  <c r="AJ3" i="3" s="1"/>
  <c r="AK3" i="3" s="1"/>
  <c r="AL3" i="3" s="1"/>
  <c r="AM3" i="3" s="1"/>
  <c r="AN3" i="3" s="1"/>
  <c r="AO3" i="3" s="1"/>
  <c r="AP3" i="3" s="1"/>
  <c r="AQ3" i="3" s="1"/>
  <c r="AR3" i="3" s="1"/>
  <c r="AS3" i="3" s="1"/>
  <c r="AT3" i="3" s="1"/>
  <c r="AU3" i="3" s="1"/>
  <c r="AV3" i="3" s="1"/>
  <c r="AW3" i="3" s="1"/>
  <c r="AX3" i="3" s="1"/>
  <c r="AY3" i="3" s="1"/>
  <c r="AZ3" i="3" s="1"/>
  <c r="BA3" i="3" s="1"/>
  <c r="BB3" i="3" s="1"/>
  <c r="BC3" i="3" s="1"/>
  <c r="BD3" i="3" s="1"/>
  <c r="BE3" i="3" s="1"/>
  <c r="BF3" i="3" s="1"/>
  <c r="BG3" i="3" s="1"/>
  <c r="BH3" i="3" s="1"/>
  <c r="BI3" i="3" s="1"/>
  <c r="BJ91" i="2"/>
  <c r="BI91" i="2"/>
  <c r="BH91" i="2"/>
  <c r="BG91" i="2"/>
  <c r="BF91" i="2"/>
  <c r="BE91" i="2"/>
  <c r="BD91" i="2"/>
  <c r="BC91" i="2"/>
  <c r="BB91" i="2"/>
  <c r="BA91" i="2"/>
  <c r="AZ91" i="2"/>
  <c r="AY91" i="2"/>
  <c r="AX91" i="2"/>
  <c r="AW91" i="2"/>
  <c r="AV91" i="2"/>
  <c r="AU91" i="2"/>
  <c r="AT91" i="2"/>
  <c r="AS91" i="2"/>
  <c r="AR91" i="2"/>
  <c r="AQ91" i="2"/>
  <c r="AP91" i="2"/>
  <c r="AO91" i="2"/>
  <c r="AN91" i="2"/>
  <c r="AM91" i="2"/>
  <c r="AL91" i="2"/>
  <c r="AK91" i="2"/>
  <c r="AJ91" i="2"/>
  <c r="AI91" i="2"/>
  <c r="AH91" i="2"/>
  <c r="AG91" i="2"/>
  <c r="AF91" i="2"/>
  <c r="AE91" i="2"/>
  <c r="AD91" i="2"/>
  <c r="AC91" i="2"/>
  <c r="AB91" i="2"/>
  <c r="AA91" i="2"/>
  <c r="Z91" i="2"/>
  <c r="Y91" i="2"/>
  <c r="X91" i="2"/>
  <c r="W91" i="2"/>
  <c r="V91" i="2"/>
  <c r="U91" i="2"/>
  <c r="T91" i="2"/>
  <c r="S91" i="2"/>
  <c r="R91" i="2"/>
  <c r="Q91" i="2"/>
  <c r="P91" i="2"/>
  <c r="O91" i="2"/>
  <c r="N91" i="2"/>
  <c r="M91" i="2"/>
  <c r="L91" i="2"/>
  <c r="K91" i="2"/>
  <c r="J91" i="2"/>
  <c r="I91" i="2"/>
  <c r="H91" i="2"/>
  <c r="G91" i="2"/>
  <c r="F91" i="2"/>
  <c r="E91" i="2"/>
  <c r="D91" i="2"/>
  <c r="C91" i="2"/>
  <c r="A91" i="2"/>
  <c r="A90" i="2"/>
  <c r="A89" i="2"/>
  <c r="A88" i="2"/>
  <c r="A87" i="2"/>
  <c r="A86" i="2"/>
  <c r="A85" i="2"/>
  <c r="A84" i="2"/>
  <c r="A83" i="2"/>
  <c r="BL6" i="2"/>
  <c r="C6" i="2"/>
  <c r="D6" i="2" s="1"/>
  <c r="A2" i="2"/>
  <c r="A208" i="4"/>
  <c r="R50" i="5"/>
  <c r="AE50" i="5"/>
  <c r="AT50" i="5"/>
  <c r="BH50" i="5"/>
  <c r="CA50" i="5"/>
  <c r="I90" i="2" s="1"/>
  <c r="CV50" i="5"/>
  <c r="AD90" i="2" s="1"/>
  <c r="DG50" i="5"/>
  <c r="AO90" i="2" s="1"/>
  <c r="EN50" i="5"/>
  <c r="EX50" i="5"/>
  <c r="FT50" i="5"/>
  <c r="GQ50" i="5"/>
  <c r="HL50" i="5"/>
  <c r="IH50" i="5"/>
  <c r="I30" i="4"/>
  <c r="A68" i="4"/>
  <c r="A80" i="4"/>
  <c r="A92" i="4"/>
  <c r="A100" i="4"/>
  <c r="A108" i="4"/>
  <c r="A122" i="4"/>
  <c r="A138" i="4"/>
  <c r="A173" i="4"/>
  <c r="A178" i="4"/>
  <c r="A184" i="4"/>
  <c r="A189" i="4"/>
  <c r="A194" i="4"/>
  <c r="A203" i="4"/>
  <c r="A211" i="4"/>
  <c r="A219" i="4"/>
  <c r="A254" i="4"/>
  <c r="A304" i="4"/>
  <c r="A309" i="4"/>
  <c r="A314" i="4"/>
  <c r="A320" i="4"/>
  <c r="BA43" i="5"/>
  <c r="DN43" i="5"/>
  <c r="AV83" i="2" s="1"/>
  <c r="GA43" i="5"/>
  <c r="IU43" i="5"/>
  <c r="L50" i="5"/>
  <c r="S50" i="5"/>
  <c r="Z50" i="5"/>
  <c r="AH50" i="5"/>
  <c r="AN50" i="5"/>
  <c r="AU50" i="5"/>
  <c r="BC50" i="5"/>
  <c r="BJ50" i="5"/>
  <c r="BS50" i="5"/>
  <c r="CE50" i="5"/>
  <c r="M90" i="2" s="1"/>
  <c r="CO50" i="5"/>
  <c r="W90" i="2" s="1"/>
  <c r="CZ50" i="5"/>
  <c r="AH90" i="2" s="1"/>
  <c r="DK50" i="5"/>
  <c r="AS90" i="2" s="1"/>
  <c r="DU50" i="5"/>
  <c r="BC90" i="2" s="1"/>
  <c r="EG50" i="5"/>
  <c r="ER50" i="5"/>
  <c r="FB50" i="5"/>
  <c r="FM50" i="5"/>
  <c r="FX50" i="5"/>
  <c r="GH50" i="5"/>
  <c r="GU50" i="5"/>
  <c r="HF50" i="5"/>
  <c r="HP50" i="5"/>
  <c r="IA50" i="5"/>
  <c r="IL50" i="5"/>
  <c r="A216" i="4"/>
  <c r="A224" i="4"/>
  <c r="X50" i="5"/>
  <c r="AM50" i="5"/>
  <c r="AZ50" i="5"/>
  <c r="BO50" i="5"/>
  <c r="CK50" i="5"/>
  <c r="S90" i="2" s="1"/>
  <c r="DQ50" i="5"/>
  <c r="AY90" i="2" s="1"/>
  <c r="EB50" i="5"/>
  <c r="BJ90" i="2" s="1"/>
  <c r="FI50" i="5"/>
  <c r="GD50" i="5"/>
  <c r="HB50" i="5"/>
  <c r="HW50" i="5"/>
  <c r="IR50" i="5"/>
  <c r="I34" i="4"/>
  <c r="A72" i="4"/>
  <c r="A84" i="4"/>
  <c r="A95" i="4"/>
  <c r="A103" i="4"/>
  <c r="A111" i="4"/>
  <c r="A126" i="4"/>
  <c r="A150" i="4"/>
  <c r="A158" i="4"/>
  <c r="A166" i="4"/>
  <c r="A174" i="4"/>
  <c r="A180" i="4"/>
  <c r="A185" i="4"/>
  <c r="A190" i="4"/>
  <c r="A196" i="4"/>
  <c r="A204" i="4"/>
  <c r="A212" i="4"/>
  <c r="A220" i="4"/>
  <c r="A300" i="4"/>
  <c r="A305" i="4"/>
  <c r="A310" i="4"/>
  <c r="A316" i="4"/>
  <c r="A321" i="4"/>
  <c r="Q43" i="5"/>
  <c r="BQ43" i="5"/>
  <c r="EE43" i="5"/>
  <c r="GS43" i="5"/>
  <c r="N50" i="5"/>
  <c r="T50" i="5"/>
  <c r="AB50" i="5"/>
  <c r="AI50" i="5"/>
  <c r="AP50" i="5"/>
  <c r="AX50" i="5"/>
  <c r="BD50" i="5"/>
  <c r="BK50" i="5"/>
  <c r="BU50" i="5"/>
  <c r="C90" i="2" s="1"/>
  <c r="CF50" i="5"/>
  <c r="N90" i="2" s="1"/>
  <c r="CQ50" i="5"/>
  <c r="Y90" i="2" s="1"/>
  <c r="DA50" i="5"/>
  <c r="AI90" i="2" s="1"/>
  <c r="DL50" i="5"/>
  <c r="AT90" i="2" s="1"/>
  <c r="DW50" i="5"/>
  <c r="BE90" i="2" s="1"/>
  <c r="EH50" i="5"/>
  <c r="ES50" i="5"/>
  <c r="FD50" i="5"/>
  <c r="FN50" i="5"/>
  <c r="FY50" i="5"/>
  <c r="GJ50" i="5"/>
  <c r="GV50" i="5"/>
  <c r="HG50" i="5"/>
  <c r="HR50" i="5"/>
  <c r="IB50" i="5"/>
  <c r="IM50" i="5"/>
  <c r="I14" i="4"/>
  <c r="A96" i="4"/>
  <c r="A104" i="4"/>
  <c r="A130" i="4"/>
  <c r="A176" i="4"/>
  <c r="A181" i="4"/>
  <c r="A186" i="4"/>
  <c r="A192" i="4"/>
  <c r="A197" i="4"/>
  <c r="A207" i="4"/>
  <c r="A215" i="4"/>
  <c r="A223" i="4"/>
  <c r="O50" i="5"/>
  <c r="W50" i="5"/>
  <c r="AD50" i="5"/>
  <c r="AJ50" i="5"/>
  <c r="AR50" i="5"/>
  <c r="AY50" i="5"/>
  <c r="BF50" i="5"/>
  <c r="BN50" i="5"/>
  <c r="BY50" i="5"/>
  <c r="G90" i="2" s="1"/>
  <c r="CJ50" i="5"/>
  <c r="R90" i="2" s="1"/>
  <c r="CU50" i="5"/>
  <c r="AC90" i="2" s="1"/>
  <c r="DE50" i="5"/>
  <c r="AM90" i="2" s="1"/>
  <c r="DP50" i="5"/>
  <c r="AX90" i="2" s="1"/>
  <c r="EA50" i="5"/>
  <c r="BI90" i="2" s="1"/>
  <c r="EL50" i="5"/>
  <c r="EW50" i="5"/>
  <c r="FH50" i="5"/>
  <c r="FR50" i="5"/>
  <c r="GC50" i="5"/>
  <c r="GP50" i="5"/>
  <c r="GZ50" i="5"/>
  <c r="HK50" i="5"/>
  <c r="HV50" i="5"/>
  <c r="IF50" i="5"/>
  <c r="IQ50" i="5"/>
  <c r="C5" i="2"/>
  <c r="I15" i="4"/>
  <c r="I35" i="4"/>
  <c r="A292" i="4"/>
  <c r="A288" i="4"/>
  <c r="A284" i="4"/>
  <c r="A280" i="4"/>
  <c r="A276" i="4"/>
  <c r="A272" i="4"/>
  <c r="A268" i="4"/>
  <c r="A264" i="4"/>
  <c r="A295" i="4"/>
  <c r="A291" i="4"/>
  <c r="A287" i="4"/>
  <c r="A283" i="4"/>
  <c r="A279" i="4"/>
  <c r="A275" i="4"/>
  <c r="A271" i="4"/>
  <c r="A267" i="4"/>
  <c r="A263" i="4"/>
  <c r="A294" i="4"/>
  <c r="A290" i="4"/>
  <c r="A286" i="4"/>
  <c r="A282" i="4"/>
  <c r="A278" i="4"/>
  <c r="A274" i="4"/>
  <c r="A270" i="4"/>
  <c r="A266" i="4"/>
  <c r="A262" i="4"/>
  <c r="A265" i="4"/>
  <c r="A281" i="4"/>
  <c r="C28" i="3"/>
  <c r="I12" i="4"/>
  <c r="I16" i="4"/>
  <c r="I20" i="4"/>
  <c r="I28" i="4"/>
  <c r="I32" i="4"/>
  <c r="I36" i="4"/>
  <c r="C58" i="2" s="1"/>
  <c r="C72" i="2" s="1"/>
  <c r="A269" i="4"/>
  <c r="A285" i="4"/>
  <c r="I101" i="4"/>
  <c r="I74" i="4"/>
  <c r="I22" i="4" s="1"/>
  <c r="I70" i="4"/>
  <c r="I18" i="4" s="1"/>
  <c r="I85" i="4"/>
  <c r="I33" i="4" s="1"/>
  <c r="I73" i="4"/>
  <c r="I21" i="4"/>
  <c r="I111" i="4"/>
  <c r="I31" i="4"/>
  <c r="I103" i="4"/>
  <c r="I17" i="4"/>
  <c r="I25" i="4"/>
  <c r="I79" i="4"/>
  <c r="I27" i="4"/>
  <c r="A257" i="4"/>
  <c r="A253" i="4"/>
  <c r="A249" i="4"/>
  <c r="A245" i="4"/>
  <c r="A241" i="4"/>
  <c r="A237" i="4"/>
  <c r="A233" i="4"/>
  <c r="A256" i="4"/>
  <c r="A252" i="4"/>
  <c r="A248" i="4"/>
  <c r="A244" i="4"/>
  <c r="A240" i="4"/>
  <c r="A236" i="4"/>
  <c r="A232" i="4"/>
  <c r="A255" i="4"/>
  <c r="A251" i="4"/>
  <c r="A247" i="4"/>
  <c r="A243" i="4"/>
  <c r="A239" i="4"/>
  <c r="A235" i="4"/>
  <c r="A231" i="4"/>
  <c r="A234" i="4"/>
  <c r="A250" i="4"/>
  <c r="A273" i="4"/>
  <c r="A289" i="4"/>
  <c r="M11" i="5"/>
  <c r="GN11" i="5"/>
  <c r="ED11" i="5"/>
  <c r="BU11" i="5"/>
  <c r="L5" i="5"/>
  <c r="A65" i="4"/>
  <c r="A69" i="4"/>
  <c r="A73" i="4"/>
  <c r="A77" i="4"/>
  <c r="A81" i="4"/>
  <c r="A85" i="4"/>
  <c r="A119" i="4"/>
  <c r="A123" i="4"/>
  <c r="A127" i="4"/>
  <c r="A131" i="4"/>
  <c r="A135" i="4"/>
  <c r="A139" i="4"/>
  <c r="A62" i="4"/>
  <c r="A66" i="4"/>
  <c r="A70" i="4"/>
  <c r="A74" i="4"/>
  <c r="A78" i="4"/>
  <c r="A82" i="4"/>
  <c r="A93" i="4"/>
  <c r="A97" i="4"/>
  <c r="A101" i="4"/>
  <c r="A105" i="4"/>
  <c r="A109" i="4"/>
  <c r="A116" i="4"/>
  <c r="A120" i="4"/>
  <c r="A124" i="4"/>
  <c r="A128" i="4"/>
  <c r="A132" i="4"/>
  <c r="A136" i="4"/>
  <c r="A147" i="4"/>
  <c r="A151" i="4"/>
  <c r="A155" i="4"/>
  <c r="A159" i="4"/>
  <c r="A163" i="4"/>
  <c r="A167" i="4"/>
  <c r="A205" i="4"/>
  <c r="A209" i="4"/>
  <c r="A213" i="4"/>
  <c r="A217" i="4"/>
  <c r="A221" i="4"/>
  <c r="A225" i="4"/>
  <c r="A63" i="4"/>
  <c r="A67" i="4"/>
  <c r="A71" i="4"/>
  <c r="A75" i="4"/>
  <c r="A79" i="4"/>
  <c r="A90" i="4"/>
  <c r="A94" i="4"/>
  <c r="A98" i="4"/>
  <c r="A102" i="4"/>
  <c r="A106" i="4"/>
  <c r="A117" i="4"/>
  <c r="A121" i="4"/>
  <c r="A125" i="4"/>
  <c r="A129" i="4"/>
  <c r="A133" i="4"/>
  <c r="A144" i="4"/>
  <c r="A148" i="4"/>
  <c r="A152" i="4"/>
  <c r="A156" i="4"/>
  <c r="A160" i="4"/>
  <c r="A175" i="4"/>
  <c r="A179" i="4"/>
  <c r="A183" i="4"/>
  <c r="A187" i="4"/>
  <c r="A191" i="4"/>
  <c r="A202" i="4"/>
  <c r="A206" i="4"/>
  <c r="A210" i="4"/>
  <c r="A214" i="4"/>
  <c r="A218" i="4"/>
  <c r="A222" i="4"/>
  <c r="A303" i="4"/>
  <c r="A307" i="4"/>
  <c r="A311" i="4"/>
  <c r="A315" i="4"/>
  <c r="U43" i="5"/>
  <c r="AE43" i="5"/>
  <c r="AP43" i="5"/>
  <c r="BF43" i="5"/>
  <c r="BW43" i="5"/>
  <c r="E83" i="2" s="1"/>
  <c r="CM43" i="5"/>
  <c r="U83" i="2" s="1"/>
  <c r="DC43" i="5"/>
  <c r="AK83" i="2" s="1"/>
  <c r="DS43" i="5"/>
  <c r="BA83" i="2" s="1"/>
  <c r="EJ43" i="5"/>
  <c r="EZ43" i="5"/>
  <c r="FP43" i="5"/>
  <c r="GF43" i="5"/>
  <c r="GX43" i="5"/>
  <c r="HN43" i="5"/>
  <c r="IT43" i="5"/>
  <c r="IP43" i="5"/>
  <c r="IL43" i="5"/>
  <c r="IH43" i="5"/>
  <c r="ID43" i="5"/>
  <c r="HZ43" i="5"/>
  <c r="IS43" i="5"/>
  <c r="IN43" i="5"/>
  <c r="II43" i="5"/>
  <c r="IC43" i="5"/>
  <c r="HX43" i="5"/>
  <c r="HT43" i="5"/>
  <c r="HP43" i="5"/>
  <c r="HL43" i="5"/>
  <c r="HH43" i="5"/>
  <c r="HD43" i="5"/>
  <c r="GZ43" i="5"/>
  <c r="GV43" i="5"/>
  <c r="GR43" i="5"/>
  <c r="GN43" i="5"/>
  <c r="GH43" i="5"/>
  <c r="GD43" i="5"/>
  <c r="FZ43" i="5"/>
  <c r="FV43" i="5"/>
  <c r="FR43" i="5"/>
  <c r="FN43" i="5"/>
  <c r="FJ43" i="5"/>
  <c r="FF43" i="5"/>
  <c r="FB43" i="5"/>
  <c r="EX43" i="5"/>
  <c r="ET43" i="5"/>
  <c r="EP43" i="5"/>
  <c r="EL43" i="5"/>
  <c r="EH43" i="5"/>
  <c r="ED43" i="5"/>
  <c r="DY43" i="5"/>
  <c r="BG83" i="2" s="1"/>
  <c r="DU43" i="5"/>
  <c r="BC83" i="2" s="1"/>
  <c r="DQ43" i="5"/>
  <c r="AY83" i="2" s="1"/>
  <c r="DM43" i="5"/>
  <c r="AU83" i="2" s="1"/>
  <c r="DI43" i="5"/>
  <c r="AQ83" i="2" s="1"/>
  <c r="DE43" i="5"/>
  <c r="AM83" i="2" s="1"/>
  <c r="DA43" i="5"/>
  <c r="AI83" i="2" s="1"/>
  <c r="CW43" i="5"/>
  <c r="AE83" i="2" s="1"/>
  <c r="CS43" i="5"/>
  <c r="AA83" i="2" s="1"/>
  <c r="CO43" i="5"/>
  <c r="W83" i="2" s="1"/>
  <c r="CK43" i="5"/>
  <c r="S83" i="2" s="1"/>
  <c r="CG43" i="5"/>
  <c r="O83" i="2" s="1"/>
  <c r="CC43" i="5"/>
  <c r="K83" i="2" s="1"/>
  <c r="BY43" i="5"/>
  <c r="G83" i="2" s="1"/>
  <c r="BU43" i="5"/>
  <c r="C83" i="2" s="1"/>
  <c r="BP43" i="5"/>
  <c r="BL43" i="5"/>
  <c r="BH43" i="5"/>
  <c r="BD43" i="5"/>
  <c r="AZ43" i="5"/>
  <c r="AV43" i="5"/>
  <c r="AR43" i="5"/>
  <c r="AN43" i="5"/>
  <c r="AJ43" i="5"/>
  <c r="AF43" i="5"/>
  <c r="AB43" i="5"/>
  <c r="X43" i="5"/>
  <c r="T43" i="5"/>
  <c r="P43" i="5"/>
  <c r="L43" i="5"/>
  <c r="IR43" i="5"/>
  <c r="IM43" i="5"/>
  <c r="IG43" i="5"/>
  <c r="IB43" i="5"/>
  <c r="HW43" i="5"/>
  <c r="HS43" i="5"/>
  <c r="HO43" i="5"/>
  <c r="HK43" i="5"/>
  <c r="HG43" i="5"/>
  <c r="HC43" i="5"/>
  <c r="GY43" i="5"/>
  <c r="GU43" i="5"/>
  <c r="GQ43" i="5"/>
  <c r="GK43" i="5"/>
  <c r="GG43" i="5"/>
  <c r="GC43" i="5"/>
  <c r="FY43" i="5"/>
  <c r="FU43" i="5"/>
  <c r="FQ43" i="5"/>
  <c r="FM43" i="5"/>
  <c r="FI43" i="5"/>
  <c r="FE43" i="5"/>
  <c r="FA43" i="5"/>
  <c r="EW43" i="5"/>
  <c r="ES43" i="5"/>
  <c r="EO43" i="5"/>
  <c r="EK43" i="5"/>
  <c r="EG43" i="5"/>
  <c r="EB43" i="5"/>
  <c r="BJ83" i="2" s="1"/>
  <c r="DX43" i="5"/>
  <c r="BF83" i="2" s="1"/>
  <c r="DT43" i="5"/>
  <c r="BB83" i="2" s="1"/>
  <c r="DP43" i="5"/>
  <c r="AX83" i="2" s="1"/>
  <c r="DL43" i="5"/>
  <c r="AT83" i="2" s="1"/>
  <c r="DH43" i="5"/>
  <c r="AP83" i="2" s="1"/>
  <c r="DD43" i="5"/>
  <c r="AL83" i="2" s="1"/>
  <c r="CZ43" i="5"/>
  <c r="AH83" i="2" s="1"/>
  <c r="CV43" i="5"/>
  <c r="AD83" i="2" s="1"/>
  <c r="CR43" i="5"/>
  <c r="Z83" i="2" s="1"/>
  <c r="CN43" i="5"/>
  <c r="V83" i="2" s="1"/>
  <c r="CJ43" i="5"/>
  <c r="R83" i="2" s="1"/>
  <c r="CF43" i="5"/>
  <c r="N83" i="2" s="1"/>
  <c r="CB43" i="5"/>
  <c r="J83" i="2" s="1"/>
  <c r="BX43" i="5"/>
  <c r="F83" i="2" s="1"/>
  <c r="BS43" i="5"/>
  <c r="BO43" i="5"/>
  <c r="BK43" i="5"/>
  <c r="BG43" i="5"/>
  <c r="BC43" i="5"/>
  <c r="AY43" i="5"/>
  <c r="AU43" i="5"/>
  <c r="AQ43" i="5"/>
  <c r="IO43" i="5"/>
  <c r="IE43" i="5"/>
  <c r="HU43" i="5"/>
  <c r="HM43" i="5"/>
  <c r="HE43" i="5"/>
  <c r="GW43" i="5"/>
  <c r="GO43" i="5"/>
  <c r="GE43" i="5"/>
  <c r="FW43" i="5"/>
  <c r="FO43" i="5"/>
  <c r="FG43" i="5"/>
  <c r="EY43" i="5"/>
  <c r="EQ43" i="5"/>
  <c r="EI43" i="5"/>
  <c r="DZ43" i="5"/>
  <c r="BH83" i="2" s="1"/>
  <c r="DR43" i="5"/>
  <c r="AZ83" i="2" s="1"/>
  <c r="DJ43" i="5"/>
  <c r="AR83" i="2" s="1"/>
  <c r="DB43" i="5"/>
  <c r="AJ83" i="2" s="1"/>
  <c r="CT43" i="5"/>
  <c r="AB83" i="2" s="1"/>
  <c r="CL43" i="5"/>
  <c r="T83" i="2" s="1"/>
  <c r="CD43" i="5"/>
  <c r="L83" i="2" s="1"/>
  <c r="BV43" i="5"/>
  <c r="D83" i="2" s="1"/>
  <c r="BM43" i="5"/>
  <c r="BE43" i="5"/>
  <c r="AW43" i="5"/>
  <c r="AO43" i="5"/>
  <c r="AI43" i="5"/>
  <c r="AD43" i="5"/>
  <c r="Y43" i="5"/>
  <c r="S43" i="5"/>
  <c r="N43" i="5"/>
  <c r="IK43" i="5"/>
  <c r="IA43" i="5"/>
  <c r="HR43" i="5"/>
  <c r="HJ43" i="5"/>
  <c r="HB43" i="5"/>
  <c r="GT43" i="5"/>
  <c r="GJ43" i="5"/>
  <c r="GB43" i="5"/>
  <c r="FT43" i="5"/>
  <c r="FL43" i="5"/>
  <c r="FD43" i="5"/>
  <c r="EV43" i="5"/>
  <c r="EN43" i="5"/>
  <c r="EF43" i="5"/>
  <c r="DW43" i="5"/>
  <c r="BE83" i="2" s="1"/>
  <c r="DO43" i="5"/>
  <c r="AW83" i="2" s="1"/>
  <c r="DG43" i="5"/>
  <c r="AO83" i="2" s="1"/>
  <c r="CY43" i="5"/>
  <c r="AG83" i="2" s="1"/>
  <c r="CQ43" i="5"/>
  <c r="Y83" i="2" s="1"/>
  <c r="CI43" i="5"/>
  <c r="Q83" i="2" s="1"/>
  <c r="CA43" i="5"/>
  <c r="I83" i="2" s="1"/>
  <c r="BR43" i="5"/>
  <c r="BJ43" i="5"/>
  <c r="BB43" i="5"/>
  <c r="AT43" i="5"/>
  <c r="AM43" i="5"/>
  <c r="AH43" i="5"/>
  <c r="AC43" i="5"/>
  <c r="W43" i="5"/>
  <c r="R43" i="5"/>
  <c r="M43" i="5"/>
  <c r="V43" i="5"/>
  <c r="AG43" i="5"/>
  <c r="AS43" i="5"/>
  <c r="BI43" i="5"/>
  <c r="BZ43" i="5"/>
  <c r="H83" i="2" s="1"/>
  <c r="CP43" i="5"/>
  <c r="X83" i="2" s="1"/>
  <c r="DF43" i="5"/>
  <c r="AN83" i="2" s="1"/>
  <c r="DV43" i="5"/>
  <c r="BD83" i="2" s="1"/>
  <c r="EM43" i="5"/>
  <c r="FC43" i="5"/>
  <c r="FS43" i="5"/>
  <c r="GI43" i="5"/>
  <c r="HA43" i="5"/>
  <c r="HQ43" i="5"/>
  <c r="IJ43" i="5"/>
  <c r="O43" i="5"/>
  <c r="Z43" i="5"/>
  <c r="AK43" i="5"/>
  <c r="AX43" i="5"/>
  <c r="BN43" i="5"/>
  <c r="CE43" i="5"/>
  <c r="M83" i="2" s="1"/>
  <c r="CU43" i="5"/>
  <c r="AC83" i="2" s="1"/>
  <c r="DK43" i="5"/>
  <c r="AS83" i="2" s="1"/>
  <c r="EA43" i="5"/>
  <c r="BI83" i="2" s="1"/>
  <c r="ER43" i="5"/>
  <c r="FH43" i="5"/>
  <c r="FX43" i="5"/>
  <c r="GP43" i="5"/>
  <c r="HF43" i="5"/>
  <c r="HV43" i="5"/>
  <c r="IQ43" i="5"/>
  <c r="BP50" i="5"/>
  <c r="BW50" i="5"/>
  <c r="E90" i="2" s="1"/>
  <c r="CB50" i="5"/>
  <c r="J90" i="2" s="1"/>
  <c r="CG50" i="5"/>
  <c r="O90" i="2" s="1"/>
  <c r="CM50" i="5"/>
  <c r="U90" i="2" s="1"/>
  <c r="CR50" i="5"/>
  <c r="Z90" i="2" s="1"/>
  <c r="CW50" i="5"/>
  <c r="AE90" i="2" s="1"/>
  <c r="DC50" i="5"/>
  <c r="AK90" i="2" s="1"/>
  <c r="DH50" i="5"/>
  <c r="AP90" i="2" s="1"/>
  <c r="DM50" i="5"/>
  <c r="AU90" i="2" s="1"/>
  <c r="DS50" i="5"/>
  <c r="BA90" i="2" s="1"/>
  <c r="DX50" i="5"/>
  <c r="BF90" i="2" s="1"/>
  <c r="ED50" i="5"/>
  <c r="EJ50" i="5"/>
  <c r="EO50" i="5"/>
  <c r="ET50" i="5"/>
  <c r="EZ50" i="5"/>
  <c r="FE50" i="5"/>
  <c r="FJ50" i="5"/>
  <c r="FP50" i="5"/>
  <c r="FU50" i="5"/>
  <c r="FZ50" i="5"/>
  <c r="GF50" i="5"/>
  <c r="GK50" i="5"/>
  <c r="GR50" i="5"/>
  <c r="GX50" i="5"/>
  <c r="HC50" i="5"/>
  <c r="HH50" i="5"/>
  <c r="HN50" i="5"/>
  <c r="HS50" i="5"/>
  <c r="HX50" i="5"/>
  <c r="ID50" i="5"/>
  <c r="II50" i="5"/>
  <c r="IN50" i="5"/>
  <c r="IS50" i="5"/>
  <c r="IO50" i="5"/>
  <c r="IK50" i="5"/>
  <c r="IG50" i="5"/>
  <c r="IC50" i="5"/>
  <c r="HY50" i="5"/>
  <c r="HU50" i="5"/>
  <c r="HQ50" i="5"/>
  <c r="HM50" i="5"/>
  <c r="HI50" i="5"/>
  <c r="HE50" i="5"/>
  <c r="HA50" i="5"/>
  <c r="GW50" i="5"/>
  <c r="GS50" i="5"/>
  <c r="GO50" i="5"/>
  <c r="GI50" i="5"/>
  <c r="GE50" i="5"/>
  <c r="GA50" i="5"/>
  <c r="FW50" i="5"/>
  <c r="FS50" i="5"/>
  <c r="FO50" i="5"/>
  <c r="FK50" i="5"/>
  <c r="FG50" i="5"/>
  <c r="FC50" i="5"/>
  <c r="EY50" i="5"/>
  <c r="EU50" i="5"/>
  <c r="EQ50" i="5"/>
  <c r="EM50" i="5"/>
  <c r="EI50" i="5"/>
  <c r="EE50" i="5"/>
  <c r="DZ50" i="5"/>
  <c r="BH90" i="2" s="1"/>
  <c r="DV50" i="5"/>
  <c r="BD90" i="2" s="1"/>
  <c r="DR50" i="5"/>
  <c r="AZ90" i="2" s="1"/>
  <c r="DN50" i="5"/>
  <c r="AV90" i="2" s="1"/>
  <c r="DJ50" i="5"/>
  <c r="AR90" i="2" s="1"/>
  <c r="DF50" i="5"/>
  <c r="AN90" i="2" s="1"/>
  <c r="DB50" i="5"/>
  <c r="AJ90" i="2" s="1"/>
  <c r="CX50" i="5"/>
  <c r="AF90" i="2" s="1"/>
  <c r="CT50" i="5"/>
  <c r="AB90" i="2" s="1"/>
  <c r="CP50" i="5"/>
  <c r="X90" i="2" s="1"/>
  <c r="CL50" i="5"/>
  <c r="T90" i="2" s="1"/>
  <c r="CH50" i="5"/>
  <c r="P90" i="2" s="1"/>
  <c r="CD50" i="5"/>
  <c r="L90" i="2" s="1"/>
  <c r="BZ50" i="5"/>
  <c r="H90" i="2" s="1"/>
  <c r="BV50" i="5"/>
  <c r="D90" i="2" s="1"/>
  <c r="BQ50" i="5"/>
  <c r="BM50" i="5"/>
  <c r="BI50" i="5"/>
  <c r="BE50" i="5"/>
  <c r="BA50" i="5"/>
  <c r="AW50" i="5"/>
  <c r="AS50" i="5"/>
  <c r="AO50" i="5"/>
  <c r="AK50" i="5"/>
  <c r="AG50" i="5"/>
  <c r="AC50" i="5"/>
  <c r="Y50" i="5"/>
  <c r="U50" i="5"/>
  <c r="Q50" i="5"/>
  <c r="M50" i="5"/>
  <c r="P50" i="5"/>
  <c r="V50" i="5"/>
  <c r="AA50" i="5"/>
  <c r="AF50" i="5"/>
  <c r="AL50" i="5"/>
  <c r="AQ50" i="5"/>
  <c r="AV50" i="5"/>
  <c r="BB50" i="5"/>
  <c r="BG50" i="5"/>
  <c r="BL50" i="5"/>
  <c r="BR50" i="5"/>
  <c r="BX50" i="5"/>
  <c r="F90" i="2" s="1"/>
  <c r="CC50" i="5"/>
  <c r="K90" i="2" s="1"/>
  <c r="CI50" i="5"/>
  <c r="Q90" i="2" s="1"/>
  <c r="CN50" i="5"/>
  <c r="V90" i="2" s="1"/>
  <c r="CS50" i="5"/>
  <c r="AA90" i="2" s="1"/>
  <c r="CY50" i="5"/>
  <c r="AG90" i="2" s="1"/>
  <c r="DD50" i="5"/>
  <c r="AL90" i="2" s="1"/>
  <c r="DI50" i="5"/>
  <c r="AQ90" i="2" s="1"/>
  <c r="DO50" i="5"/>
  <c r="AW90" i="2" s="1"/>
  <c r="DT50" i="5"/>
  <c r="BB90" i="2" s="1"/>
  <c r="DY50" i="5"/>
  <c r="BG90" i="2" s="1"/>
  <c r="EF50" i="5"/>
  <c r="EK50" i="5"/>
  <c r="EP50" i="5"/>
  <c r="EV50" i="5"/>
  <c r="FA50" i="5"/>
  <c r="FF50" i="5"/>
  <c r="FL50" i="5"/>
  <c r="FQ50" i="5"/>
  <c r="FV50" i="5"/>
  <c r="GB50" i="5"/>
  <c r="GG50" i="5"/>
  <c r="GN50" i="5"/>
  <c r="GT50" i="5"/>
  <c r="GY50" i="5"/>
  <c r="HD50" i="5"/>
  <c r="HJ50" i="5"/>
  <c r="HO50" i="5"/>
  <c r="HT50" i="5"/>
  <c r="HZ50" i="5"/>
  <c r="IE50" i="5"/>
  <c r="IJ50" i="5"/>
  <c r="IP50" i="5"/>
  <c r="IU50" i="5"/>
  <c r="E6" i="6"/>
  <c r="E13" i="6"/>
  <c r="L48" i="5"/>
  <c r="L49" i="5"/>
  <c r="GN49" i="5"/>
  <c r="I71" i="4"/>
  <c r="I76" i="4"/>
  <c r="I81" i="4"/>
  <c r="I90" i="4"/>
  <c r="I10" i="4" s="1"/>
  <c r="I5" i="4"/>
  <c r="I99" i="4" s="1"/>
  <c r="I104" i="4"/>
  <c r="I24" i="4" s="1"/>
  <c r="L6" i="5"/>
  <c r="L12" i="5" s="1"/>
  <c r="BU12" i="5" s="1"/>
  <c r="GN12" i="5" s="1"/>
  <c r="L14" i="5"/>
  <c r="BU14" i="5" s="1"/>
  <c r="GN14" i="5" s="1"/>
  <c r="L16" i="5"/>
  <c r="BU16" i="5" s="1"/>
  <c r="GN16" i="5" s="1"/>
  <c r="L19" i="5"/>
  <c r="BU19" i="5" s="1"/>
  <c r="GN19" i="5" s="1"/>
  <c r="L22" i="5"/>
  <c r="BU22" i="5" s="1"/>
  <c r="L24" i="5"/>
  <c r="BU24" i="5" s="1"/>
  <c r="L27" i="5"/>
  <c r="BU27" i="5" s="1"/>
  <c r="L30" i="5"/>
  <c r="BU30" i="5" s="1"/>
  <c r="GN30" i="5" s="1"/>
  <c r="L32" i="5"/>
  <c r="BU32" i="5" s="1"/>
  <c r="GN32" i="5" s="1"/>
  <c r="L35" i="5"/>
  <c r="BU35" i="5" s="1"/>
  <c r="GN35" i="5" s="1"/>
  <c r="GN22" i="5"/>
  <c r="GN48" i="5" s="1"/>
  <c r="I138" i="4"/>
  <c r="I37" i="4" s="1"/>
  <c r="I200" i="4"/>
  <c r="I142" i="4"/>
  <c r="I88" i="4"/>
  <c r="I114" i="4"/>
  <c r="I260" i="4"/>
  <c r="I229" i="4"/>
  <c r="I57" i="4"/>
  <c r="I298" i="4"/>
  <c r="I170" i="4"/>
  <c r="L7" i="5"/>
  <c r="GO11" i="5"/>
  <c r="EE11" i="5"/>
  <c r="BV11" i="5"/>
  <c r="N11" i="5"/>
  <c r="M5" i="5"/>
  <c r="J85" i="4"/>
  <c r="J33" i="4"/>
  <c r="J73" i="4"/>
  <c r="J111" i="4"/>
  <c r="J103" i="4"/>
  <c r="J36" i="4"/>
  <c r="D58" i="2" s="1"/>
  <c r="J35" i="4"/>
  <c r="J34" i="4"/>
  <c r="J32" i="4"/>
  <c r="J30" i="4"/>
  <c r="J28" i="4"/>
  <c r="J26" i="4"/>
  <c r="J25" i="4"/>
  <c r="J101" i="4"/>
  <c r="J21" i="4" s="1"/>
  <c r="J20" i="4"/>
  <c r="J17" i="4"/>
  <c r="J16" i="4"/>
  <c r="J15" i="4"/>
  <c r="J14" i="4"/>
  <c r="J12" i="4"/>
  <c r="J83" i="4"/>
  <c r="J31" i="4" s="1"/>
  <c r="J79" i="4"/>
  <c r="J27" i="4"/>
  <c r="J75" i="4"/>
  <c r="J23" i="4"/>
  <c r="J70" i="4"/>
  <c r="J18" i="4"/>
  <c r="J74" i="4"/>
  <c r="J22" i="4"/>
  <c r="I29" i="4"/>
  <c r="GN7" i="5"/>
  <c r="M6" i="5"/>
  <c r="M21" i="5" s="1"/>
  <c r="BV21" i="5" s="1"/>
  <c r="M7" i="5"/>
  <c r="GO7" i="5" s="1"/>
  <c r="O11" i="5"/>
  <c r="EG11" i="5" s="1"/>
  <c r="BW11" i="5"/>
  <c r="EF11" i="5"/>
  <c r="GP11" i="5"/>
  <c r="N5" i="5"/>
  <c r="N6" i="5" s="1"/>
  <c r="EE7" i="5"/>
  <c r="BV7" i="5"/>
  <c r="N34" i="5"/>
  <c r="BW34" i="5" s="1"/>
  <c r="N33" i="5"/>
  <c r="BW33" i="5" s="1"/>
  <c r="N30" i="5"/>
  <c r="BW30" i="5" s="1"/>
  <c r="GP30" i="5" s="1"/>
  <c r="N29" i="5"/>
  <c r="BW29" i="5"/>
  <c r="N26" i="5"/>
  <c r="BW26" i="5" s="1"/>
  <c r="N25" i="5"/>
  <c r="BW25" i="5" s="1"/>
  <c r="N27" i="5"/>
  <c r="BW27" i="5" s="1"/>
  <c r="EF27" i="5" s="1"/>
  <c r="N17" i="5"/>
  <c r="N20" i="5"/>
  <c r="N46" i="5" s="1"/>
  <c r="N7" i="5"/>
  <c r="BW7" i="5" s="1"/>
  <c r="N4" i="5"/>
  <c r="N13" i="5"/>
  <c r="BW13" i="5" s="1"/>
  <c r="N21" i="5"/>
  <c r="N23" i="5"/>
  <c r="BW23" i="5" s="1"/>
  <c r="N16" i="5"/>
  <c r="BW16" i="5" s="1"/>
  <c r="M24" i="5"/>
  <c r="BV24" i="5" s="1"/>
  <c r="GQ11" i="5"/>
  <c r="BX11" i="5"/>
  <c r="P11" i="5"/>
  <c r="GR11" i="5" s="1"/>
  <c r="O5" i="5"/>
  <c r="BU49" i="5"/>
  <c r="C89" i="2" s="1"/>
  <c r="EF30" i="5"/>
  <c r="Q11" i="5"/>
  <c r="EI11" i="5" s="1"/>
  <c r="EH11" i="5"/>
  <c r="BY11" i="5"/>
  <c r="P5" i="5"/>
  <c r="BU48" i="5"/>
  <c r="C88" i="2" s="1"/>
  <c r="N37" i="5"/>
  <c r="BW37" i="5"/>
  <c r="GP37" i="5" s="1"/>
  <c r="N28" i="5"/>
  <c r="ED49" i="5"/>
  <c r="GP7" i="5"/>
  <c r="EF7" i="5"/>
  <c r="GP25" i="5"/>
  <c r="EF29" i="5"/>
  <c r="GP29" i="5"/>
  <c r="O7" i="5"/>
  <c r="M49" i="5"/>
  <c r="BW17" i="5"/>
  <c r="GP33" i="5"/>
  <c r="GP17" i="5"/>
  <c r="EF17" i="5"/>
  <c r="EF37" i="5"/>
  <c r="N49" i="5"/>
  <c r="BW28" i="5"/>
  <c r="EF28" i="5" s="1"/>
  <c r="P6" i="5"/>
  <c r="P4" i="5" s="1"/>
  <c r="P15" i="5"/>
  <c r="BY15" i="5" s="1"/>
  <c r="GR15" i="5" s="1"/>
  <c r="P7" i="5"/>
  <c r="GR7" i="5" s="1"/>
  <c r="GS11" i="5"/>
  <c r="R11" i="5"/>
  <c r="Q5" i="5"/>
  <c r="Q16" i="5" s="1"/>
  <c r="BZ16" i="5" s="1"/>
  <c r="BV49" i="5"/>
  <c r="D89" i="2" s="1"/>
  <c r="GO49" i="5"/>
  <c r="EE49" i="5"/>
  <c r="O49" i="5"/>
  <c r="BX49" i="5"/>
  <c r="F89" i="2" s="1"/>
  <c r="Q6" i="5"/>
  <c r="Q36" i="5"/>
  <c r="BZ36" i="5" s="1"/>
  <c r="Q27" i="5"/>
  <c r="BZ27" i="5" s="1"/>
  <c r="GS27" i="5" s="1"/>
  <c r="Q26" i="5"/>
  <c r="BZ26" i="5" s="1"/>
  <c r="EI26" i="5" s="1"/>
  <c r="Q22" i="5"/>
  <c r="BZ22" i="5" s="1"/>
  <c r="BZ48" i="5" s="1"/>
  <c r="H88" i="2" s="1"/>
  <c r="Q18" i="5"/>
  <c r="BZ18" i="5" s="1"/>
  <c r="GS18" i="5" s="1"/>
  <c r="Q12" i="5"/>
  <c r="BZ12" i="5" s="1"/>
  <c r="Q4" i="5"/>
  <c r="P12" i="5"/>
  <c r="BY12" i="5" s="1"/>
  <c r="P25" i="5"/>
  <c r="BY25" i="5" s="1"/>
  <c r="GR25" i="5" s="1"/>
  <c r="P33" i="5"/>
  <c r="BY33" i="5" s="1"/>
  <c r="GR33" i="5" s="1"/>
  <c r="S11" i="5"/>
  <c r="CB11" i="5" s="1"/>
  <c r="GT11" i="5"/>
  <c r="CA11" i="5"/>
  <c r="GP28" i="5"/>
  <c r="GP49" i="5"/>
  <c r="EF49" i="5"/>
  <c r="BW49" i="5"/>
  <c r="E89" i="2" s="1"/>
  <c r="P26" i="5"/>
  <c r="BY26" i="5" s="1"/>
  <c r="EH26" i="5" s="1"/>
  <c r="EH7" i="5"/>
  <c r="BY7" i="5"/>
  <c r="P31" i="5"/>
  <c r="BY31" i="5" s="1"/>
  <c r="EI27" i="5"/>
  <c r="Q31" i="5"/>
  <c r="BZ31" i="5" s="1"/>
  <c r="EI31" i="5" s="1"/>
  <c r="Q19" i="5"/>
  <c r="Q23" i="5"/>
  <c r="BZ23" i="5" s="1"/>
  <c r="Q30" i="5"/>
  <c r="BZ30" i="5" s="1"/>
  <c r="Q28" i="5"/>
  <c r="BZ28" i="5" s="1"/>
  <c r="Q37" i="5"/>
  <c r="BZ37" i="5"/>
  <c r="GS37" i="5" s="1"/>
  <c r="GS26" i="5"/>
  <c r="GQ49" i="5"/>
  <c r="P49" i="5"/>
  <c r="T11" i="5"/>
  <c r="EL11" i="5" s="1"/>
  <c r="EH25" i="5"/>
  <c r="Q14" i="5"/>
  <c r="BZ14" i="5" s="1"/>
  <c r="Q33" i="5"/>
  <c r="BZ33" i="5" s="1"/>
  <c r="Q20" i="5"/>
  <c r="BZ20" i="5" s="1"/>
  <c r="EI20" i="5" s="1"/>
  <c r="EI46" i="5" s="1"/>
  <c r="Q24" i="5"/>
  <c r="BZ24" i="5" s="1"/>
  <c r="EI24" i="5" s="1"/>
  <c r="Q32" i="5"/>
  <c r="BZ32" i="5"/>
  <c r="EI32" i="5" s="1"/>
  <c r="Q29" i="5"/>
  <c r="BZ29" i="5" s="1"/>
  <c r="GS36" i="5"/>
  <c r="EI36" i="5"/>
  <c r="Q15" i="5"/>
  <c r="BZ15" i="5" s="1"/>
  <c r="GS15" i="5" s="1"/>
  <c r="Q17" i="5"/>
  <c r="BZ17" i="5" s="1"/>
  <c r="Q21" i="5"/>
  <c r="Q47" i="5" s="1"/>
  <c r="Q25" i="5"/>
  <c r="BZ25" i="5" s="1"/>
  <c r="Q34" i="5"/>
  <c r="BZ34" i="5" s="1"/>
  <c r="Q35" i="5"/>
  <c r="EG49" i="5"/>
  <c r="Q49" i="5"/>
  <c r="GS29" i="5"/>
  <c r="EI29" i="5"/>
  <c r="GS33" i="5"/>
  <c r="EI33" i="5"/>
  <c r="GS30" i="5"/>
  <c r="EI30" i="5"/>
  <c r="BZ35" i="5"/>
  <c r="GS31" i="5"/>
  <c r="GS25" i="5"/>
  <c r="EI25" i="5"/>
  <c r="GS32" i="5"/>
  <c r="U11" i="5"/>
  <c r="EH49" i="5"/>
  <c r="GR49" i="5"/>
  <c r="BY49" i="5"/>
  <c r="G89" i="2" s="1"/>
  <c r="EI37" i="5"/>
  <c r="CA49" i="5"/>
  <c r="I89" i="2" s="1"/>
  <c r="EJ49" i="5"/>
  <c r="BZ49" i="5"/>
  <c r="H89" i="2" s="1"/>
  <c r="GS49" i="5"/>
  <c r="EI49" i="5"/>
  <c r="R49" i="5"/>
  <c r="GS35" i="5"/>
  <c r="EI35" i="5"/>
  <c r="S49" i="5"/>
  <c r="GT49" i="5"/>
  <c r="GU49" i="5"/>
  <c r="EK49" i="5"/>
  <c r="CB49" i="5"/>
  <c r="J89" i="2" s="1"/>
  <c r="T49" i="5"/>
  <c r="GV49" i="5"/>
  <c r="EL49" i="5"/>
  <c r="CC49" i="5"/>
  <c r="K89" i="2" s="1"/>
  <c r="U49" i="5"/>
  <c r="EM49" i="5"/>
  <c r="CD49" i="5"/>
  <c r="L89" i="2" s="1"/>
  <c r="GW49" i="5"/>
  <c r="V49" i="5"/>
  <c r="W49" i="5"/>
  <c r="CE49" i="5"/>
  <c r="M89" i="2" s="1"/>
  <c r="GX49" i="5"/>
  <c r="EN49" i="5"/>
  <c r="X49" i="5"/>
  <c r="CF49" i="5"/>
  <c r="N89" i="2" s="1"/>
  <c r="GY49" i="5"/>
  <c r="EO49" i="5"/>
  <c r="Y49" i="5"/>
  <c r="EP49" i="5"/>
  <c r="GZ49" i="5"/>
  <c r="CG49" i="5"/>
  <c r="O89" i="2" s="1"/>
  <c r="Z49" i="5"/>
  <c r="HA49" i="5"/>
  <c r="EQ49" i="5"/>
  <c r="CH49" i="5"/>
  <c r="P89" i="2" s="1"/>
  <c r="AB49" i="5"/>
  <c r="HB49" i="5"/>
  <c r="ER49" i="5"/>
  <c r="CI49" i="5"/>
  <c r="Q89" i="2" s="1"/>
  <c r="AA49" i="5"/>
  <c r="CK49" i="5"/>
  <c r="S89" i="2" s="1"/>
  <c r="CJ49" i="5"/>
  <c r="R89" i="2" s="1"/>
  <c r="HC49" i="5"/>
  <c r="ES49" i="5"/>
  <c r="ET49" i="5"/>
  <c r="AC49" i="5"/>
  <c r="HD49" i="5"/>
  <c r="CL49" i="5"/>
  <c r="T89" i="2" s="1"/>
  <c r="HE49" i="5"/>
  <c r="EU49" i="5"/>
  <c r="AD49" i="5"/>
  <c r="CM49" i="5"/>
  <c r="U89" i="2" s="1"/>
  <c r="EV49" i="5"/>
  <c r="AE49" i="5"/>
  <c r="HF49" i="5"/>
  <c r="CN49" i="5"/>
  <c r="V89" i="2" s="1"/>
  <c r="EW49" i="5"/>
  <c r="AF49" i="5"/>
  <c r="HG49" i="5"/>
  <c r="AG49" i="5"/>
  <c r="EX49" i="5"/>
  <c r="HH49" i="5"/>
  <c r="CO49" i="5"/>
  <c r="W89" i="2" s="1"/>
  <c r="AH49" i="5"/>
  <c r="CP49" i="5"/>
  <c r="X89" i="2" s="1"/>
  <c r="HI49" i="5"/>
  <c r="EY49" i="5"/>
  <c r="CQ49" i="5"/>
  <c r="Y89" i="2" s="1"/>
  <c r="AI49" i="5"/>
  <c r="EZ49" i="5"/>
  <c r="HK49" i="5"/>
  <c r="CR49" i="5"/>
  <c r="Z89" i="2" s="1"/>
  <c r="HJ49" i="5"/>
  <c r="FA49" i="5"/>
  <c r="AJ49" i="5"/>
  <c r="AK49" i="5"/>
  <c r="HL49" i="5"/>
  <c r="FB49" i="5"/>
  <c r="CS49" i="5"/>
  <c r="AA89" i="2" s="1"/>
  <c r="AL49" i="5"/>
  <c r="HM49" i="5"/>
  <c r="FC49" i="5"/>
  <c r="CT49" i="5"/>
  <c r="AB89" i="2" s="1"/>
  <c r="CU49" i="5"/>
  <c r="AC89" i="2" s="1"/>
  <c r="HN49" i="5"/>
  <c r="AM49" i="5"/>
  <c r="FD49" i="5"/>
  <c r="AN49" i="5"/>
  <c r="HP49" i="5"/>
  <c r="CW49" i="5"/>
  <c r="AE89" i="2" s="1"/>
  <c r="CV49" i="5"/>
  <c r="AD89" i="2" s="1"/>
  <c r="HO49" i="5"/>
  <c r="FE49" i="5"/>
  <c r="CX49" i="5"/>
  <c r="AF89" i="2" s="1"/>
  <c r="AO49" i="5"/>
  <c r="FF49" i="5"/>
  <c r="HQ49" i="5"/>
  <c r="AP49" i="5"/>
  <c r="FG49" i="5"/>
  <c r="AQ49" i="5"/>
  <c r="HR49" i="5"/>
  <c r="FH49" i="5"/>
  <c r="CY49" i="5"/>
  <c r="AG89" i="2" s="1"/>
  <c r="AR49" i="5"/>
  <c r="CZ49" i="5"/>
  <c r="AH89" i="2" s="1"/>
  <c r="HS49" i="5"/>
  <c r="FI49" i="5"/>
  <c r="AS49" i="5"/>
  <c r="FJ49" i="5"/>
  <c r="HT49" i="5"/>
  <c r="DA49" i="5"/>
  <c r="AI89" i="2" s="1"/>
  <c r="DB49" i="5"/>
  <c r="AJ89" i="2" s="1"/>
  <c r="HU49" i="5"/>
  <c r="FK49" i="5"/>
  <c r="AT49" i="5"/>
  <c r="HV49" i="5"/>
  <c r="FL49" i="5"/>
  <c r="DC49" i="5"/>
  <c r="AK89" i="2" s="1"/>
  <c r="AU49" i="5"/>
  <c r="FM49" i="5"/>
  <c r="DD49" i="5"/>
  <c r="AL89" i="2" s="1"/>
  <c r="AV49" i="5"/>
  <c r="HW49" i="5"/>
  <c r="AW49" i="5"/>
  <c r="FN49" i="5"/>
  <c r="HX49" i="5"/>
  <c r="DE49" i="5"/>
  <c r="AM89" i="2" s="1"/>
  <c r="AX49" i="5"/>
  <c r="DF49" i="5"/>
  <c r="AN89" i="2" s="1"/>
  <c r="HY49" i="5"/>
  <c r="FO49" i="5"/>
  <c r="DG49" i="5"/>
  <c r="AO89" i="2" s="1"/>
  <c r="HZ49" i="5"/>
  <c r="FP49" i="5"/>
  <c r="AY49" i="5"/>
  <c r="IA49" i="5"/>
  <c r="FQ49" i="5"/>
  <c r="DH49" i="5"/>
  <c r="AP89" i="2" s="1"/>
  <c r="AZ49" i="5"/>
  <c r="BA49" i="5"/>
  <c r="IB49" i="5"/>
  <c r="FR49" i="5"/>
  <c r="DI49" i="5"/>
  <c r="AQ89" i="2" s="1"/>
  <c r="BB49" i="5"/>
  <c r="IC49" i="5"/>
  <c r="FS49" i="5"/>
  <c r="DJ49" i="5"/>
  <c r="AR89" i="2" s="1"/>
  <c r="DK49" i="5"/>
  <c r="AS89" i="2" s="1"/>
  <c r="BC49" i="5"/>
  <c r="FT49" i="5"/>
  <c r="ID49" i="5"/>
  <c r="BD49" i="5"/>
  <c r="DL49" i="5"/>
  <c r="AT89" i="2" s="1"/>
  <c r="IE49" i="5"/>
  <c r="FU49" i="5"/>
  <c r="BE49" i="5"/>
  <c r="FV49" i="5"/>
  <c r="IF49" i="5"/>
  <c r="DM49" i="5"/>
  <c r="AU89" i="2" s="1"/>
  <c r="IG49" i="5"/>
  <c r="FW49" i="5"/>
  <c r="DN49" i="5"/>
  <c r="AV89" i="2" s="1"/>
  <c r="BF49" i="5"/>
  <c r="IH49" i="5"/>
  <c r="FX49" i="5"/>
  <c r="DO49" i="5"/>
  <c r="AW89" i="2" s="1"/>
  <c r="BG49" i="5"/>
  <c r="BH49" i="5"/>
  <c r="DP49" i="5"/>
  <c r="AX89" i="2" s="1"/>
  <c r="II49" i="5"/>
  <c r="FY49" i="5"/>
  <c r="IJ49" i="5"/>
  <c r="DQ49" i="5"/>
  <c r="AY89" i="2" s="1"/>
  <c r="BI49" i="5"/>
  <c r="FZ49" i="5"/>
  <c r="BJ49" i="5"/>
  <c r="DR49" i="5"/>
  <c r="AZ89" i="2" s="1"/>
  <c r="IK49" i="5"/>
  <c r="GA49" i="5"/>
  <c r="IL49" i="5"/>
  <c r="GB49" i="5"/>
  <c r="DS49" i="5"/>
  <c r="BA89" i="2" s="1"/>
  <c r="BK49" i="5"/>
  <c r="BL49" i="5"/>
  <c r="IM49" i="5"/>
  <c r="GC49" i="5"/>
  <c r="DT49" i="5"/>
  <c r="BB89" i="2" s="1"/>
  <c r="DV49" i="5"/>
  <c r="BD89" i="2" s="1"/>
  <c r="IO49" i="5"/>
  <c r="GE49" i="5"/>
  <c r="GD49" i="5"/>
  <c r="IN49" i="5"/>
  <c r="DU49" i="5"/>
  <c r="BC89" i="2" s="1"/>
  <c r="BM49" i="5"/>
  <c r="BN49" i="5"/>
  <c r="DW49" i="5"/>
  <c r="BE89" i="2" s="1"/>
  <c r="IP49" i="5"/>
  <c r="GF49" i="5"/>
  <c r="BO49" i="5"/>
  <c r="IQ49" i="5"/>
  <c r="GG49" i="5"/>
  <c r="DX49" i="5"/>
  <c r="BF89" i="2" s="1"/>
  <c r="BP49" i="5"/>
  <c r="BQ49" i="5"/>
  <c r="DZ49" i="5"/>
  <c r="BH89" i="2" s="1"/>
  <c r="IR49" i="5"/>
  <c r="GH49" i="5"/>
  <c r="DY49" i="5"/>
  <c r="BG89" i="2" s="1"/>
  <c r="IS49" i="5"/>
  <c r="BR49" i="5"/>
  <c r="EA49" i="5"/>
  <c r="BI89" i="2" s="1"/>
  <c r="GI49" i="5"/>
  <c r="IT49" i="5"/>
  <c r="EB49" i="5"/>
  <c r="BJ89" i="2" s="1"/>
  <c r="GK49" i="5"/>
  <c r="BS49" i="5"/>
  <c r="GJ49" i="5"/>
  <c r="IU49" i="5"/>
  <c r="C8" i="2" l="1"/>
  <c r="C11" i="2" s="1"/>
  <c r="I139" i="4" s="1"/>
  <c r="I38" i="4" s="1"/>
  <c r="C57" i="2" s="1"/>
  <c r="C63" i="2"/>
  <c r="GS23" i="5"/>
  <c r="EI23" i="5"/>
  <c r="N47" i="5"/>
  <c r="Q48" i="5"/>
  <c r="BZ46" i="5"/>
  <c r="H86" i="2" s="1"/>
  <c r="Q46" i="5"/>
  <c r="EH15" i="5"/>
  <c r="GS20" i="5"/>
  <c r="GS46" i="5" s="1"/>
  <c r="BW20" i="5"/>
  <c r="EI18" i="5"/>
  <c r="D35" i="3"/>
  <c r="E22" i="3"/>
  <c r="F22" i="3" s="1"/>
  <c r="G22" i="3" s="1"/>
  <c r="H22" i="3" s="1"/>
  <c r="I22" i="3" s="1"/>
  <c r="D28" i="3"/>
  <c r="C35" i="3"/>
  <c r="H35" i="3"/>
  <c r="H28" i="3"/>
  <c r="C24" i="3"/>
  <c r="D23" i="3"/>
  <c r="E35" i="3"/>
  <c r="E28" i="3"/>
  <c r="F35" i="3"/>
  <c r="F28" i="3"/>
  <c r="G35" i="3"/>
  <c r="G28" i="3"/>
  <c r="C16" i="3"/>
  <c r="C15" i="3" s="1"/>
  <c r="D14" i="3"/>
  <c r="B16" i="3"/>
  <c r="EM11" i="5"/>
  <c r="V11" i="5"/>
  <c r="GW11" i="5"/>
  <c r="CD11" i="5"/>
  <c r="EI14" i="5"/>
  <c r="GS14" i="5"/>
  <c r="GS28" i="5"/>
  <c r="EI28" i="5"/>
  <c r="BZ19" i="5"/>
  <c r="BZ45" i="5" s="1"/>
  <c r="H85" i="2" s="1"/>
  <c r="Q45" i="5"/>
  <c r="EI22" i="5"/>
  <c r="EI48" i="5" s="1"/>
  <c r="GS22" i="5"/>
  <c r="GS48" i="5" s="1"/>
  <c r="EI16" i="5"/>
  <c r="GS16" i="5"/>
  <c r="GR31" i="5"/>
  <c r="EH31" i="5"/>
  <c r="GO24" i="5"/>
  <c r="U5" i="5"/>
  <c r="EI17" i="5"/>
  <c r="GS17" i="5"/>
  <c r="T5" i="5"/>
  <c r="GS24" i="5"/>
  <c r="EI15" i="5"/>
  <c r="GS12" i="5"/>
  <c r="EI12" i="5"/>
  <c r="EG7" i="5"/>
  <c r="BX7" i="5"/>
  <c r="GR26" i="5"/>
  <c r="GQ7" i="5"/>
  <c r="O6" i="5"/>
  <c r="O18" i="5" s="1"/>
  <c r="BX18" i="5" s="1"/>
  <c r="GP16" i="5"/>
  <c r="EF16" i="5"/>
  <c r="GP26" i="5"/>
  <c r="EF26" i="5"/>
  <c r="M4" i="5"/>
  <c r="EE24" i="5" s="1"/>
  <c r="M34" i="5"/>
  <c r="BV34" i="5" s="1"/>
  <c r="M14" i="5"/>
  <c r="BV14" i="5" s="1"/>
  <c r="M26" i="5"/>
  <c r="BV26" i="5" s="1"/>
  <c r="M22" i="5"/>
  <c r="M23" i="5"/>
  <c r="M27" i="5"/>
  <c r="BV27" i="5" s="1"/>
  <c r="M20" i="5"/>
  <c r="M32" i="5"/>
  <c r="BV32" i="5" s="1"/>
  <c r="M33" i="5"/>
  <c r="BV33" i="5" s="1"/>
  <c r="M30" i="5"/>
  <c r="BV30" i="5" s="1"/>
  <c r="M15" i="5"/>
  <c r="BV15" i="5" s="1"/>
  <c r="M19" i="5"/>
  <c r="M12" i="5"/>
  <c r="M28" i="5"/>
  <c r="BV28" i="5" s="1"/>
  <c r="M25" i="5"/>
  <c r="BV25" i="5" s="1"/>
  <c r="M29" i="5"/>
  <c r="BV29" i="5" s="1"/>
  <c r="M37" i="5"/>
  <c r="BV37" i="5" s="1"/>
  <c r="M31" i="5"/>
  <c r="BV31" i="5" s="1"/>
  <c r="M16" i="5"/>
  <c r="BV16" i="5" s="1"/>
  <c r="M13" i="5"/>
  <c r="EI34" i="5"/>
  <c r="GS34" i="5"/>
  <c r="GV11" i="5"/>
  <c r="CC11" i="5"/>
  <c r="EK11" i="5"/>
  <c r="S5" i="5"/>
  <c r="GU11" i="5"/>
  <c r="P28" i="5"/>
  <c r="BY28" i="5" s="1"/>
  <c r="P14" i="5"/>
  <c r="BY14" i="5" s="1"/>
  <c r="P34" i="5"/>
  <c r="BY34" i="5" s="1"/>
  <c r="P22" i="5"/>
  <c r="P37" i="5"/>
  <c r="BY37" i="5" s="1"/>
  <c r="P32" i="5"/>
  <c r="BY32" i="5" s="1"/>
  <c r="P36" i="5"/>
  <c r="BY36" i="5" s="1"/>
  <c r="P29" i="5"/>
  <c r="BY29" i="5" s="1"/>
  <c r="P20" i="5"/>
  <c r="P17" i="5"/>
  <c r="BY17" i="5" s="1"/>
  <c r="P24" i="5"/>
  <c r="BY24" i="5" s="1"/>
  <c r="P21" i="5"/>
  <c r="P18" i="5"/>
  <c r="BY18" i="5" s="1"/>
  <c r="P13" i="5"/>
  <c r="BY13" i="5" s="1"/>
  <c r="BY44" i="5" s="1"/>
  <c r="G84" i="2" s="1"/>
  <c r="P30" i="5"/>
  <c r="BY30" i="5" s="1"/>
  <c r="P23" i="5"/>
  <c r="BY23" i="5" s="1"/>
  <c r="P16" i="5"/>
  <c r="BY16" i="5" s="1"/>
  <c r="EF34" i="5"/>
  <c r="GP34" i="5"/>
  <c r="EF23" i="5"/>
  <c r="GP23" i="5"/>
  <c r="EH33" i="5"/>
  <c r="P35" i="5"/>
  <c r="BY35" i="5" s="1"/>
  <c r="P19" i="5"/>
  <c r="P45" i="5" s="1"/>
  <c r="P27" i="5"/>
  <c r="BY27" i="5" s="1"/>
  <c r="EJ11" i="5"/>
  <c r="R5" i="5"/>
  <c r="GP27" i="5"/>
  <c r="Q13" i="5"/>
  <c r="Q39" i="5" s="1"/>
  <c r="H55" i="2" s="1"/>
  <c r="Q7" i="5"/>
  <c r="BZ11" i="5"/>
  <c r="EF33" i="5"/>
  <c r="GN24" i="5"/>
  <c r="EF25" i="5"/>
  <c r="M18" i="5"/>
  <c r="BV18" i="5" s="1"/>
  <c r="BU7" i="5"/>
  <c r="ED7" i="5"/>
  <c r="GN27" i="5"/>
  <c r="I19" i="4"/>
  <c r="L34" i="5"/>
  <c r="BU34" i="5" s="1"/>
  <c r="L28" i="5"/>
  <c r="BU28" i="5" s="1"/>
  <c r="L23" i="5"/>
  <c r="BU23" i="5" s="1"/>
  <c r="L18" i="5"/>
  <c r="BU18" i="5" s="1"/>
  <c r="E16" i="6"/>
  <c r="E15" i="6"/>
  <c r="L13" i="5"/>
  <c r="BU13" i="5" s="1"/>
  <c r="L17" i="5"/>
  <c r="BU17" i="5" s="1"/>
  <c r="L21" i="5"/>
  <c r="L25" i="5"/>
  <c r="BU25" i="5" s="1"/>
  <c r="L29" i="5"/>
  <c r="BU29" i="5" s="1"/>
  <c r="L33" i="5"/>
  <c r="BU33" i="5" s="1"/>
  <c r="L37" i="5"/>
  <c r="BU37" i="5" s="1"/>
  <c r="H7" i="6"/>
  <c r="G5" i="6"/>
  <c r="N31" i="5"/>
  <c r="BW31" i="5" s="1"/>
  <c r="N22" i="5"/>
  <c r="M17" i="5"/>
  <c r="BV17" i="5" s="1"/>
  <c r="M36" i="5"/>
  <c r="BV36" i="5" s="1"/>
  <c r="M35" i="5"/>
  <c r="BV35" i="5" s="1"/>
  <c r="N12" i="5"/>
  <c r="N15" i="5"/>
  <c r="BW15" i="5" s="1"/>
  <c r="N14" i="5"/>
  <c r="BW14" i="5" s="1"/>
  <c r="N19" i="5"/>
  <c r="BW19" i="5" s="1"/>
  <c r="N18" i="5"/>
  <c r="BW18" i="5" s="1"/>
  <c r="N24" i="5"/>
  <c r="BW24" i="5" s="1"/>
  <c r="N35" i="5"/>
  <c r="BW35" i="5" s="1"/>
  <c r="N36" i="5"/>
  <c r="BW36" i="5" s="1"/>
  <c r="N32" i="5"/>
  <c r="BW32" i="5" s="1"/>
  <c r="ED32" i="5"/>
  <c r="L4" i="5"/>
  <c r="ED24" i="5" s="1"/>
  <c r="E4" i="6"/>
  <c r="L36" i="5"/>
  <c r="BU36" i="5" s="1"/>
  <c r="L31" i="5"/>
  <c r="BU31" i="5" s="1"/>
  <c r="L26" i="5"/>
  <c r="BU26" i="5" s="1"/>
  <c r="L20" i="5"/>
  <c r="L15" i="5"/>
  <c r="BU15" i="5" s="1"/>
  <c r="E14" i="6"/>
  <c r="E12" i="6"/>
  <c r="F5" i="6"/>
  <c r="I91" i="4"/>
  <c r="I11" i="4" s="1"/>
  <c r="I42" i="4" s="1"/>
  <c r="C4" i="2"/>
  <c r="K8" i="4"/>
  <c r="J6" i="4"/>
  <c r="I93" i="4"/>
  <c r="I13" i="4" s="1"/>
  <c r="D5" i="2"/>
  <c r="D4" i="2"/>
  <c r="BM6" i="2"/>
  <c r="E6" i="2"/>
  <c r="A301" i="4"/>
  <c r="A312" i="4"/>
  <c r="A322" i="4"/>
  <c r="A306" i="4"/>
  <c r="AJ51" i="4"/>
  <c r="T54" i="4"/>
  <c r="N21" i="2" s="1"/>
  <c r="X54" i="4"/>
  <c r="R21" i="2" s="1"/>
  <c r="BD53" i="4"/>
  <c r="AX20" i="2" s="1"/>
  <c r="AK52" i="4"/>
  <c r="BM53" i="4"/>
  <c r="BG20" i="2" s="1"/>
  <c r="AC55" i="4"/>
  <c r="N53" i="4"/>
  <c r="H20" i="2" s="1"/>
  <c r="O51" i="4"/>
  <c r="AQ55" i="4"/>
  <c r="AM54" i="4"/>
  <c r="AG21" i="2" s="1"/>
  <c r="AI53" i="4"/>
  <c r="AC20" i="2" s="1"/>
  <c r="AE52" i="4"/>
  <c r="AA51" i="4"/>
  <c r="R55" i="4"/>
  <c r="N54" i="4"/>
  <c r="H21" i="2" s="1"/>
  <c r="J53" i="4"/>
  <c r="D20" i="2" s="1"/>
  <c r="BN51" i="4"/>
  <c r="BC55" i="4"/>
  <c r="AY54" i="4"/>
  <c r="AS21" i="2" s="1"/>
  <c r="AU53" i="4"/>
  <c r="AO20" i="2" s="1"/>
  <c r="AQ52" i="4"/>
  <c r="AM51" i="4"/>
  <c r="AD55" i="4"/>
  <c r="Z54" i="4"/>
  <c r="T21" i="2" s="1"/>
  <c r="BO55" i="4"/>
  <c r="BK54" i="4"/>
  <c r="BE21" i="2" s="1"/>
  <c r="BG53" i="4"/>
  <c r="BA20" i="2" s="1"/>
  <c r="BC52" i="4"/>
  <c r="AY51" i="4"/>
  <c r="AP55" i="4"/>
  <c r="AL54" i="4"/>
  <c r="AF21" i="2" s="1"/>
  <c r="AH53" i="4"/>
  <c r="AB20" i="2" s="1"/>
  <c r="AD52" i="4"/>
  <c r="Z51" i="4"/>
  <c r="Q55" i="4"/>
  <c r="M54" i="4"/>
  <c r="G21" i="2" s="1"/>
  <c r="BM52" i="4"/>
  <c r="BE51" i="4"/>
  <c r="AB54" i="4"/>
  <c r="V21" i="2" s="1"/>
  <c r="BH51" i="4"/>
  <c r="AF53" i="4"/>
  <c r="Z20" i="2" s="1"/>
  <c r="AN52" i="4"/>
  <c r="L53" i="4"/>
  <c r="F20" i="2" s="1"/>
  <c r="BP54" i="4"/>
  <c r="BJ21" i="2" s="1"/>
  <c r="BD54" i="4"/>
  <c r="AX21" i="2" s="1"/>
  <c r="AR54" i="4"/>
  <c r="AL21" i="2" s="1"/>
  <c r="Q51" i="4"/>
  <c r="AS52" i="4"/>
  <c r="Q54" i="4"/>
  <c r="K21" i="2" s="1"/>
  <c r="AO55" i="4"/>
  <c r="V51" i="4"/>
  <c r="AD53" i="4"/>
  <c r="X20" i="2" s="1"/>
  <c r="AU51" i="4"/>
  <c r="BK55" i="4"/>
  <c r="A277" i="4"/>
  <c r="AE55" i="4" s="1"/>
  <c r="D72" i="2"/>
  <c r="BZ21" i="5"/>
  <c r="BZ47" i="5" s="1"/>
  <c r="H87" i="2" s="1"/>
  <c r="BY19" i="5"/>
  <c r="BW21" i="5"/>
  <c r="BW47" i="5" s="1"/>
  <c r="E87" i="2" s="1"/>
  <c r="GO21" i="5"/>
  <c r="EE21" i="5"/>
  <c r="BU45" i="5"/>
  <c r="C85" i="2" s="1"/>
  <c r="C56" i="2"/>
  <c r="EH13" i="5"/>
  <c r="BZ13" i="5"/>
  <c r="Q44" i="5"/>
  <c r="EF13" i="5"/>
  <c r="GP13" i="5"/>
  <c r="GR12" i="5"/>
  <c r="EH12" i="5"/>
  <c r="D8" i="2" l="1"/>
  <c r="D11" i="2" s="1"/>
  <c r="D63" i="2"/>
  <c r="G8" i="2"/>
  <c r="G11" i="2" s="1"/>
  <c r="G63" i="2"/>
  <c r="H8" i="2"/>
  <c r="H11" i="2" s="1"/>
  <c r="H63" i="2"/>
  <c r="F8" i="2"/>
  <c r="F11" i="2" s="1"/>
  <c r="F63" i="2"/>
  <c r="I8" i="2"/>
  <c r="I11" i="2" s="1"/>
  <c r="I63" i="2"/>
  <c r="E8" i="2"/>
  <c r="E11" i="2" s="1"/>
  <c r="E63" i="2"/>
  <c r="I43" i="4"/>
  <c r="L47" i="5"/>
  <c r="BV23" i="5"/>
  <c r="BV47" i="5" s="1"/>
  <c r="D87" i="2" s="1"/>
  <c r="M47" i="5"/>
  <c r="BV22" i="5"/>
  <c r="BV48" i="5" s="1"/>
  <c r="D88" i="2" s="1"/>
  <c r="M48" i="5"/>
  <c r="BW22" i="5"/>
  <c r="BW48" i="5" s="1"/>
  <c r="E88" i="2" s="1"/>
  <c r="N48" i="5"/>
  <c r="BY22" i="5"/>
  <c r="BY48" i="5" s="1"/>
  <c r="G88" i="2" s="1"/>
  <c r="P48" i="5"/>
  <c r="P44" i="5"/>
  <c r="GR13" i="5"/>
  <c r="EI19" i="5"/>
  <c r="EI21" i="5"/>
  <c r="EI47" i="5" s="1"/>
  <c r="BZ39" i="5"/>
  <c r="GS21" i="5"/>
  <c r="GS47" i="5" s="1"/>
  <c r="BY21" i="5"/>
  <c r="P47" i="5"/>
  <c r="GS19" i="5"/>
  <c r="N45" i="5"/>
  <c r="EF20" i="5"/>
  <c r="EF46" i="5" s="1"/>
  <c r="GP20" i="5"/>
  <c r="GP46" i="5" s="1"/>
  <c r="BW46" i="5"/>
  <c r="E86" i="2" s="1"/>
  <c r="P39" i="5"/>
  <c r="G55" i="2" s="1"/>
  <c r="L39" i="5"/>
  <c r="C55" i="2" s="1"/>
  <c r="L44" i="5"/>
  <c r="N39" i="5"/>
  <c r="E55" i="2" s="1"/>
  <c r="I28" i="3"/>
  <c r="I35" i="3"/>
  <c r="J22" i="3"/>
  <c r="D24" i="3"/>
  <c r="E23" i="3"/>
  <c r="D16" i="3"/>
  <c r="D15" i="3"/>
  <c r="E14" i="3"/>
  <c r="N13" i="3"/>
  <c r="N14" i="3" s="1"/>
  <c r="B15" i="3"/>
  <c r="B29" i="3"/>
  <c r="C30" i="3"/>
  <c r="C8" i="3"/>
  <c r="O13" i="3"/>
  <c r="O14" i="3" s="1"/>
  <c r="C29" i="3"/>
  <c r="GQ18" i="5"/>
  <c r="GN15" i="5"/>
  <c r="ED15" i="5"/>
  <c r="GN36" i="5"/>
  <c r="ED36" i="5"/>
  <c r="GP32" i="5"/>
  <c r="EF32" i="5"/>
  <c r="GP18" i="5"/>
  <c r="EF18" i="5"/>
  <c r="BW12" i="5"/>
  <c r="N44" i="5"/>
  <c r="GP22" i="5"/>
  <c r="GP48" i="5" s="1"/>
  <c r="GN37" i="5"/>
  <c r="ED37" i="5"/>
  <c r="L45" i="5"/>
  <c r="BU21" i="5"/>
  <c r="BU47" i="5" s="1"/>
  <c r="C87" i="2" s="1"/>
  <c r="GN34" i="5"/>
  <c r="ED34" i="5"/>
  <c r="BZ7" i="5"/>
  <c r="GS7" i="5"/>
  <c r="EI7" i="5"/>
  <c r="GR17" i="5"/>
  <c r="EH17" i="5"/>
  <c r="GR32" i="5"/>
  <c r="EH32" i="5"/>
  <c r="GR14" i="5"/>
  <c r="EH14" i="5"/>
  <c r="GO37" i="5"/>
  <c r="EE37" i="5"/>
  <c r="BV12" i="5"/>
  <c r="M39" i="5"/>
  <c r="D55" i="2" s="1"/>
  <c r="GO33" i="5"/>
  <c r="EE33" i="5"/>
  <c r="GO34" i="5"/>
  <c r="EE34" i="5"/>
  <c r="O22" i="5"/>
  <c r="O12" i="5"/>
  <c r="O24" i="5"/>
  <c r="BX24" i="5" s="1"/>
  <c r="O33" i="5"/>
  <c r="BX33" i="5" s="1"/>
  <c r="O35" i="5"/>
  <c r="BX35" i="5" s="1"/>
  <c r="GS45" i="5"/>
  <c r="J144" i="4"/>
  <c r="J7" i="4"/>
  <c r="J5" i="4" s="1"/>
  <c r="J260" i="4"/>
  <c r="J170" i="4"/>
  <c r="J57" i="4"/>
  <c r="J142" i="4"/>
  <c r="J88" i="4"/>
  <c r="J114" i="4"/>
  <c r="J200" i="4"/>
  <c r="J298" i="4"/>
  <c r="J81" i="4"/>
  <c r="J29" i="4" s="1"/>
  <c r="J229" i="4"/>
  <c r="J138" i="4"/>
  <c r="F13" i="6"/>
  <c r="F6" i="6"/>
  <c r="F4" i="6" s="1"/>
  <c r="F12" i="6"/>
  <c r="F16" i="6"/>
  <c r="F14" i="6"/>
  <c r="BU20" i="5"/>
  <c r="BU39" i="5" s="1"/>
  <c r="L46" i="5"/>
  <c r="GP36" i="5"/>
  <c r="EF36" i="5"/>
  <c r="GP19" i="5"/>
  <c r="EF19" i="5"/>
  <c r="GO35" i="5"/>
  <c r="EE35" i="5"/>
  <c r="GP31" i="5"/>
  <c r="EF31" i="5"/>
  <c r="ED33" i="5"/>
  <c r="GN33" i="5"/>
  <c r="GN17" i="5"/>
  <c r="ED17" i="5"/>
  <c r="ED18" i="5"/>
  <c r="GN18" i="5"/>
  <c r="GR27" i="5"/>
  <c r="EH27" i="5"/>
  <c r="GR16" i="5"/>
  <c r="EH16" i="5"/>
  <c r="GR18" i="5"/>
  <c r="EH18" i="5"/>
  <c r="P46" i="5"/>
  <c r="BY20" i="5"/>
  <c r="EH37" i="5"/>
  <c r="GR37" i="5"/>
  <c r="EH28" i="5"/>
  <c r="GR28" i="5"/>
  <c r="M44" i="5"/>
  <c r="BV13" i="5"/>
  <c r="EE29" i="5"/>
  <c r="GO29" i="5"/>
  <c r="BV19" i="5"/>
  <c r="M45" i="5"/>
  <c r="GO32" i="5"/>
  <c r="EE32" i="5"/>
  <c r="EE22" i="5"/>
  <c r="EE48" i="5" s="1"/>
  <c r="O4" i="5"/>
  <c r="EG18" i="5" s="1"/>
  <c r="O28" i="5"/>
  <c r="BX28" i="5" s="1"/>
  <c r="O31" i="5"/>
  <c r="BX31" i="5" s="1"/>
  <c r="O23" i="5"/>
  <c r="BX23" i="5" s="1"/>
  <c r="O21" i="5"/>
  <c r="O34" i="5"/>
  <c r="BX34" i="5" s="1"/>
  <c r="O25" i="5"/>
  <c r="BX25" i="5" s="1"/>
  <c r="O27" i="5"/>
  <c r="BX27" i="5" s="1"/>
  <c r="O17" i="5"/>
  <c r="BX17" i="5" s="1"/>
  <c r="K6" i="4"/>
  <c r="L8" i="4"/>
  <c r="K79" i="4"/>
  <c r="K70" i="4"/>
  <c r="K28" i="4"/>
  <c r="K85" i="4"/>
  <c r="K27" i="4"/>
  <c r="K30" i="4"/>
  <c r="K33" i="4"/>
  <c r="K103" i="4"/>
  <c r="K101" i="4"/>
  <c r="K36" i="4"/>
  <c r="E58" i="2" s="1"/>
  <c r="E72" i="2" s="1"/>
  <c r="K16" i="4"/>
  <c r="K35" i="4"/>
  <c r="K111" i="4"/>
  <c r="K18" i="4"/>
  <c r="K73" i="4"/>
  <c r="K26" i="4"/>
  <c r="K83" i="4"/>
  <c r="K32" i="4"/>
  <c r="K31" i="4"/>
  <c r="K14" i="4"/>
  <c r="K20" i="4"/>
  <c r="K17" i="4"/>
  <c r="K75" i="4"/>
  <c r="K23" i="4" s="1"/>
  <c r="K15" i="4"/>
  <c r="K34" i="4"/>
  <c r="K25" i="4"/>
  <c r="K74" i="4"/>
  <c r="K22" i="4" s="1"/>
  <c r="K21" i="4"/>
  <c r="K12" i="4"/>
  <c r="E9" i="6"/>
  <c r="C73" i="2" s="1"/>
  <c r="C65" i="2" s="1"/>
  <c r="GN26" i="5"/>
  <c r="ED26" i="5"/>
  <c r="ED16" i="5"/>
  <c r="ED22" i="5"/>
  <c r="ED48" i="5" s="1"/>
  <c r="ED35" i="5"/>
  <c r="ED19" i="5"/>
  <c r="ED14" i="5"/>
  <c r="ED30" i="5"/>
  <c r="ED12" i="5"/>
  <c r="EF35" i="5"/>
  <c r="GP35" i="5"/>
  <c r="EF14" i="5"/>
  <c r="GP14" i="5"/>
  <c r="GO36" i="5"/>
  <c r="EE36" i="5"/>
  <c r="G6" i="6"/>
  <c r="G4" i="6" s="1"/>
  <c r="G15" i="6"/>
  <c r="G16" i="6"/>
  <c r="GN29" i="5"/>
  <c r="ED29" i="5"/>
  <c r="GN23" i="5"/>
  <c r="ED23" i="5"/>
  <c r="GO18" i="5"/>
  <c r="EE18" i="5"/>
  <c r="GR23" i="5"/>
  <c r="EH23" i="5"/>
  <c r="EH29" i="5"/>
  <c r="GR29" i="5"/>
  <c r="EH22" i="5"/>
  <c r="EH48" i="5" s="1"/>
  <c r="GR22" i="5"/>
  <c r="GR48" i="5" s="1"/>
  <c r="GO16" i="5"/>
  <c r="EE16" i="5"/>
  <c r="EE25" i="5"/>
  <c r="GO25" i="5"/>
  <c r="GO15" i="5"/>
  <c r="EE15" i="5"/>
  <c r="BV20" i="5"/>
  <c r="M46" i="5"/>
  <c r="GO26" i="5"/>
  <c r="EE26" i="5"/>
  <c r="O15" i="5"/>
  <c r="BX15" i="5" s="1"/>
  <c r="O30" i="5"/>
  <c r="BX30" i="5" s="1"/>
  <c r="O29" i="5"/>
  <c r="BX29" i="5" s="1"/>
  <c r="O14" i="5"/>
  <c r="BX14" i="5" s="1"/>
  <c r="O32" i="5"/>
  <c r="BX32" i="5" s="1"/>
  <c r="O20" i="5"/>
  <c r="U26" i="5"/>
  <c r="CD26" i="5" s="1"/>
  <c r="U24" i="5"/>
  <c r="CD24" i="5" s="1"/>
  <c r="U7" i="5"/>
  <c r="U15" i="5"/>
  <c r="CD15" i="5" s="1"/>
  <c r="U6" i="5"/>
  <c r="U4" i="5" s="1"/>
  <c r="U29" i="5"/>
  <c r="CD29" i="5" s="1"/>
  <c r="U17" i="5"/>
  <c r="CD17" i="5" s="1"/>
  <c r="U33" i="5"/>
  <c r="CD33" i="5" s="1"/>
  <c r="U21" i="5"/>
  <c r="U19" i="5"/>
  <c r="U31" i="5"/>
  <c r="CD31" i="5" s="1"/>
  <c r="U25" i="5"/>
  <c r="CD25" i="5" s="1"/>
  <c r="U13" i="5"/>
  <c r="CD13" i="5" s="1"/>
  <c r="GW13" i="5" s="1"/>
  <c r="U23" i="5"/>
  <c r="CD23" i="5" s="1"/>
  <c r="U30" i="5"/>
  <c r="CD30" i="5" s="1"/>
  <c r="U18" i="5"/>
  <c r="CD18" i="5" s="1"/>
  <c r="U12" i="5"/>
  <c r="U34" i="5"/>
  <c r="CD34" i="5" s="1"/>
  <c r="U22" i="5"/>
  <c r="U16" i="5"/>
  <c r="CD16" i="5" s="1"/>
  <c r="Q53" i="5"/>
  <c r="GN31" i="5"/>
  <c r="ED31" i="5"/>
  <c r="GP24" i="5"/>
  <c r="EF24" i="5"/>
  <c r="GP15" i="5"/>
  <c r="EF15" i="5"/>
  <c r="GO17" i="5"/>
  <c r="EE17" i="5"/>
  <c r="I7" i="6"/>
  <c r="H5" i="6"/>
  <c r="GN25" i="5"/>
  <c r="ED25" i="5"/>
  <c r="GN28" i="5"/>
  <c r="ED28" i="5"/>
  <c r="ED27" i="5"/>
  <c r="R25" i="5"/>
  <c r="CA25" i="5" s="1"/>
  <c r="R13" i="5"/>
  <c r="CA13" i="5" s="1"/>
  <c r="R21" i="5"/>
  <c r="R32" i="5"/>
  <c r="CA32" i="5" s="1"/>
  <c r="R24" i="5"/>
  <c r="CA24" i="5" s="1"/>
  <c r="R34" i="5"/>
  <c r="CA34" i="5" s="1"/>
  <c r="R6" i="5"/>
  <c r="R4" i="5" s="1"/>
  <c r="R7" i="5"/>
  <c r="R26" i="5"/>
  <c r="CA26" i="5" s="1"/>
  <c r="R29" i="5"/>
  <c r="CA29" i="5" s="1"/>
  <c r="R15" i="5"/>
  <c r="CA15" i="5" s="1"/>
  <c r="R30" i="5"/>
  <c r="CA30" i="5" s="1"/>
  <c r="R17" i="5"/>
  <c r="CA17" i="5" s="1"/>
  <c r="R22" i="5"/>
  <c r="R31" i="5"/>
  <c r="CA31" i="5" s="1"/>
  <c r="R23" i="5"/>
  <c r="CA23" i="5" s="1"/>
  <c r="R36" i="5"/>
  <c r="CA36" i="5" s="1"/>
  <c r="R27" i="5"/>
  <c r="CA27" i="5" s="1"/>
  <c r="R35" i="5"/>
  <c r="CA35" i="5" s="1"/>
  <c r="R12" i="5"/>
  <c r="EH35" i="5"/>
  <c r="GR35" i="5"/>
  <c r="GR30" i="5"/>
  <c r="EH30" i="5"/>
  <c r="GR24" i="5"/>
  <c r="EH24" i="5"/>
  <c r="GR36" i="5"/>
  <c r="EH36" i="5"/>
  <c r="EH34" i="5"/>
  <c r="GR34" i="5"/>
  <c r="S17" i="5"/>
  <c r="CB17" i="5" s="1"/>
  <c r="S31" i="5"/>
  <c r="CB31" i="5" s="1"/>
  <c r="S13" i="5"/>
  <c r="S18" i="5"/>
  <c r="CB18" i="5" s="1"/>
  <c r="S29" i="5"/>
  <c r="CB29" i="5" s="1"/>
  <c r="S37" i="5"/>
  <c r="CB37" i="5" s="1"/>
  <c r="S26" i="5"/>
  <c r="CB26" i="5" s="1"/>
  <c r="S6" i="5"/>
  <c r="S4" i="5" s="1"/>
  <c r="S14" i="5"/>
  <c r="CB14" i="5" s="1"/>
  <c r="S22" i="5"/>
  <c r="S36" i="5"/>
  <c r="CB36" i="5" s="1"/>
  <c r="S23" i="5"/>
  <c r="CB23" i="5" s="1"/>
  <c r="S33" i="5"/>
  <c r="CB33" i="5" s="1"/>
  <c r="S7" i="5"/>
  <c r="S28" i="5"/>
  <c r="CB28" i="5" s="1"/>
  <c r="S15" i="5"/>
  <c r="CB15" i="5" s="1"/>
  <c r="S27" i="5"/>
  <c r="CB27" i="5" s="1"/>
  <c r="S21" i="5"/>
  <c r="S12" i="5"/>
  <c r="S24" i="5"/>
  <c r="CB24" i="5" s="1"/>
  <c r="S34" i="5"/>
  <c r="CB34" i="5" s="1"/>
  <c r="S35" i="5"/>
  <c r="CB35" i="5" s="1"/>
  <c r="S30" i="5"/>
  <c r="CB30" i="5" s="1"/>
  <c r="S19" i="5"/>
  <c r="S16" i="5"/>
  <c r="CB16" i="5" s="1"/>
  <c r="S20" i="5"/>
  <c r="GO31" i="5"/>
  <c r="EE31" i="5"/>
  <c r="EE28" i="5"/>
  <c r="GO28" i="5"/>
  <c r="GO30" i="5"/>
  <c r="EE30" i="5"/>
  <c r="EE27" i="5"/>
  <c r="GO27" i="5"/>
  <c r="GO14" i="5"/>
  <c r="EE14" i="5"/>
  <c r="O26" i="5"/>
  <c r="BX26" i="5" s="1"/>
  <c r="O19" i="5"/>
  <c r="O36" i="5"/>
  <c r="BX36" i="5" s="1"/>
  <c r="O16" i="5"/>
  <c r="BX16" i="5" s="1"/>
  <c r="O37" i="5"/>
  <c r="BX37" i="5" s="1"/>
  <c r="O13" i="5"/>
  <c r="BX13" i="5" s="1"/>
  <c r="T36" i="5"/>
  <c r="CC36" i="5" s="1"/>
  <c r="T23" i="5"/>
  <c r="CC23" i="5" s="1"/>
  <c r="T16" i="5"/>
  <c r="CC16" i="5" s="1"/>
  <c r="T14" i="5"/>
  <c r="CC14" i="5" s="1"/>
  <c r="T18" i="5"/>
  <c r="CC18" i="5" s="1"/>
  <c r="T7" i="5"/>
  <c r="T37" i="5"/>
  <c r="CC37" i="5" s="1"/>
  <c r="T29" i="5"/>
  <c r="CC29" i="5" s="1"/>
  <c r="T24" i="5"/>
  <c r="CC24" i="5" s="1"/>
  <c r="T20" i="5"/>
  <c r="T17" i="5"/>
  <c r="CC17" i="5" s="1"/>
  <c r="T30" i="5"/>
  <c r="CC30" i="5" s="1"/>
  <c r="T32" i="5"/>
  <c r="CC32" i="5" s="1"/>
  <c r="T15" i="5"/>
  <c r="CC15" i="5" s="1"/>
  <c r="T27" i="5"/>
  <c r="CC27" i="5" s="1"/>
  <c r="T21" i="5"/>
  <c r="T6" i="5"/>
  <c r="T4" i="5" s="1"/>
  <c r="T22" i="5"/>
  <c r="T35" i="5"/>
  <c r="CC35" i="5" s="1"/>
  <c r="T25" i="5"/>
  <c r="CC25" i="5" s="1"/>
  <c r="T31" i="5"/>
  <c r="CC31" i="5" s="1"/>
  <c r="T13" i="5"/>
  <c r="T34" i="5"/>
  <c r="CC34" i="5" s="1"/>
  <c r="V5" i="5"/>
  <c r="W11" i="5"/>
  <c r="EN11" i="5"/>
  <c r="GX11" i="5"/>
  <c r="CE11" i="5"/>
  <c r="BN6" i="2"/>
  <c r="E4" i="2"/>
  <c r="F6" i="2"/>
  <c r="E5" i="2"/>
  <c r="I48" i="4"/>
  <c r="BG54" i="4"/>
  <c r="BA21" i="2" s="1"/>
  <c r="BF52" i="4"/>
  <c r="U55" i="4"/>
  <c r="BA53" i="4"/>
  <c r="AU20" i="2" s="1"/>
  <c r="Y52" i="4"/>
  <c r="BP52" i="4"/>
  <c r="AJ53" i="4"/>
  <c r="AD20" i="2" s="1"/>
  <c r="AV53" i="4"/>
  <c r="AP20" i="2" s="1"/>
  <c r="BL54" i="4"/>
  <c r="BF21" i="2" s="1"/>
  <c r="AJ54" i="4"/>
  <c r="AD21" i="2" s="1"/>
  <c r="BL52" i="4"/>
  <c r="P51" i="4"/>
  <c r="AF55" i="4"/>
  <c r="Q52" i="4"/>
  <c r="Y53" i="4"/>
  <c r="S20" i="2" s="1"/>
  <c r="AC54" i="4"/>
  <c r="W21" i="2" s="1"/>
  <c r="AG55" i="4"/>
  <c r="AP51" i="4"/>
  <c r="AT52" i="4"/>
  <c r="AX53" i="4"/>
  <c r="AR20" i="2" s="1"/>
  <c r="BB54" i="4"/>
  <c r="AV21" i="2" s="1"/>
  <c r="BF55" i="4"/>
  <c r="BO51" i="4"/>
  <c r="K53" i="4"/>
  <c r="E20" i="2" s="1"/>
  <c r="O54" i="4"/>
  <c r="I21" i="2" s="1"/>
  <c r="S55" i="4"/>
  <c r="AL53" i="4"/>
  <c r="AF20" i="2" s="1"/>
  <c r="AP54" i="4"/>
  <c r="AJ21" i="2" s="1"/>
  <c r="AT55" i="4"/>
  <c r="BC51" i="4"/>
  <c r="BG52" i="4"/>
  <c r="BK53" i="4"/>
  <c r="BE20" i="2" s="1"/>
  <c r="BO54" i="4"/>
  <c r="BI21" i="2" s="1"/>
  <c r="I50" i="4"/>
  <c r="R51" i="4"/>
  <c r="V52" i="4"/>
  <c r="Z53" i="4"/>
  <c r="T20" i="2" s="1"/>
  <c r="AD54" i="4"/>
  <c r="X21" i="2" s="1"/>
  <c r="AH55" i="4"/>
  <c r="AQ51" i="4"/>
  <c r="AU52" i="4"/>
  <c r="AY53" i="4"/>
  <c r="AS20" i="2" s="1"/>
  <c r="BC54" i="4"/>
  <c r="AW21" i="2" s="1"/>
  <c r="BG55" i="4"/>
  <c r="AA54" i="4"/>
  <c r="U21" i="2" s="1"/>
  <c r="AP52" i="4"/>
  <c r="I55" i="4"/>
  <c r="AS53" i="4"/>
  <c r="AM20" i="2" s="1"/>
  <c r="M52" i="4"/>
  <c r="AJ52" i="4"/>
  <c r="AV52" i="4"/>
  <c r="BH52" i="4"/>
  <c r="BD52" i="4"/>
  <c r="AU55" i="4"/>
  <c r="AQ54" i="4"/>
  <c r="AK21" i="2" s="1"/>
  <c r="AM53" i="4"/>
  <c r="AG20" i="2" s="1"/>
  <c r="AI52" i="4"/>
  <c r="AE51" i="4"/>
  <c r="V55" i="4"/>
  <c r="R54" i="4"/>
  <c r="L21" i="2" s="1"/>
  <c r="V53" i="4"/>
  <c r="P20" i="2" s="1"/>
  <c r="AX52" i="4"/>
  <c r="R52" i="4"/>
  <c r="AT51" i="4"/>
  <c r="N51" i="4"/>
  <c r="BE55" i="4"/>
  <c r="AK55" i="4"/>
  <c r="M55" i="4"/>
  <c r="BA54" i="4"/>
  <c r="AU21" i="2" s="1"/>
  <c r="AG54" i="4"/>
  <c r="AA21" i="2" s="1"/>
  <c r="I54" i="4"/>
  <c r="C21" i="2" s="1"/>
  <c r="AW53" i="4"/>
  <c r="AQ20" i="2" s="1"/>
  <c r="AC53" i="4"/>
  <c r="W20" i="2" s="1"/>
  <c r="BI52" i="4"/>
  <c r="AO52" i="4"/>
  <c r="U52" i="4"/>
  <c r="BA51" i="4"/>
  <c r="AG51" i="4"/>
  <c r="M51" i="4"/>
  <c r="AV55" i="4"/>
  <c r="L54" i="4"/>
  <c r="F21" i="2" s="1"/>
  <c r="AZ52" i="4"/>
  <c r="AF51" i="4"/>
  <c r="BH55" i="4"/>
  <c r="AN54" i="4"/>
  <c r="AH21" i="2" s="1"/>
  <c r="T53" i="4"/>
  <c r="N20" i="2" s="1"/>
  <c r="AR51" i="4"/>
  <c r="AZ54" i="4"/>
  <c r="AT21" i="2" s="1"/>
  <c r="P53" i="4"/>
  <c r="J20" i="2" s="1"/>
  <c r="BD51" i="4"/>
  <c r="BP51" i="4"/>
  <c r="BH53" i="4"/>
  <c r="BB20" i="2" s="1"/>
  <c r="AJ55" i="4"/>
  <c r="T51" i="4"/>
  <c r="AZ55" i="4"/>
  <c r="K54" i="4"/>
  <c r="E21" i="2" s="1"/>
  <c r="BB55" i="4"/>
  <c r="AH52" i="4"/>
  <c r="BM54" i="4"/>
  <c r="BG21" i="2" s="1"/>
  <c r="AK53" i="4"/>
  <c r="AE20" i="2" s="1"/>
  <c r="BM51" i="4"/>
  <c r="BL51" i="4"/>
  <c r="AF52" i="4"/>
  <c r="AR52" i="4"/>
  <c r="AZ51" i="4"/>
  <c r="BO52" i="4"/>
  <c r="AX54" i="4"/>
  <c r="AR21" i="2" s="1"/>
  <c r="BJ51" i="4"/>
  <c r="J50" i="4"/>
  <c r="AO54" i="4"/>
  <c r="AI21" i="2" s="1"/>
  <c r="Q53" i="4"/>
  <c r="K20" i="2" s="1"/>
  <c r="AS51" i="4"/>
  <c r="L51" i="4"/>
  <c r="AB53" i="4"/>
  <c r="V20" i="2" s="1"/>
  <c r="BI53" i="4"/>
  <c r="BC20" i="2" s="1"/>
  <c r="AZ53" i="4"/>
  <c r="AT20" i="2" s="1"/>
  <c r="BP55" i="4"/>
  <c r="BK51" i="4"/>
  <c r="AT53" i="4"/>
  <c r="AN20" i="2" s="1"/>
  <c r="AD51" i="4"/>
  <c r="AS55" i="4"/>
  <c r="U54" i="4"/>
  <c r="O21" i="2" s="1"/>
  <c r="BA52" i="4"/>
  <c r="U51" i="4"/>
  <c r="BH54" i="4"/>
  <c r="BB21" i="2" s="1"/>
  <c r="AB55" i="4"/>
  <c r="X55" i="4"/>
  <c r="P54" i="4"/>
  <c r="J21" i="2" s="1"/>
  <c r="AR53" i="4"/>
  <c r="AL20" i="2" s="1"/>
  <c r="O55" i="4"/>
  <c r="BN52" i="4"/>
  <c r="Y55" i="4"/>
  <c r="AC52" i="4"/>
  <c r="AN53" i="4"/>
  <c r="AH20" i="2" s="1"/>
  <c r="BL53" i="4"/>
  <c r="BF20" i="2" s="1"/>
  <c r="AV54" i="4"/>
  <c r="AP21" i="2" s="1"/>
  <c r="BC53" i="4"/>
  <c r="AW20" i="2" s="1"/>
  <c r="AL55" i="4"/>
  <c r="Z52" i="4"/>
  <c r="BE54" i="4"/>
  <c r="AY21" i="2" s="1"/>
  <c r="AG53" i="4"/>
  <c r="AA20" i="2" s="1"/>
  <c r="BI51" i="4"/>
  <c r="AV51" i="4"/>
  <c r="P52" i="4"/>
  <c r="L52" i="4"/>
  <c r="X51" i="4"/>
  <c r="AN55" i="4"/>
  <c r="BP53" i="4"/>
  <c r="BJ20" i="2" s="1"/>
  <c r="T52" i="4"/>
  <c r="Y51" i="4"/>
  <c r="AG52" i="4"/>
  <c r="AO53" i="4"/>
  <c r="AI20" i="2" s="1"/>
  <c r="AS54" i="4"/>
  <c r="AM21" i="2" s="1"/>
  <c r="AW55" i="4"/>
  <c r="BF51" i="4"/>
  <c r="BJ52" i="4"/>
  <c r="BN53" i="4"/>
  <c r="BH20" i="2" s="1"/>
  <c r="J55" i="4"/>
  <c r="S51" i="4"/>
  <c r="W52" i="4"/>
  <c r="AA53" i="4"/>
  <c r="U20" i="2" s="1"/>
  <c r="AE54" i="4"/>
  <c r="Y21" i="2" s="1"/>
  <c r="AI55" i="4"/>
  <c r="BB53" i="4"/>
  <c r="AV20" i="2" s="1"/>
  <c r="BF54" i="4"/>
  <c r="AZ21" i="2" s="1"/>
  <c r="BJ55" i="4"/>
  <c r="K52" i="4"/>
  <c r="O53" i="4"/>
  <c r="I20" i="2" s="1"/>
  <c r="S54" i="4"/>
  <c r="M21" i="2" s="1"/>
  <c r="W55" i="4"/>
  <c r="I47" i="4"/>
  <c r="AH51" i="4"/>
  <c r="AL52" i="4"/>
  <c r="AP53" i="4"/>
  <c r="AJ20" i="2" s="1"/>
  <c r="AT54" i="4"/>
  <c r="AN21" i="2" s="1"/>
  <c r="AX55" i="4"/>
  <c r="BG51" i="4"/>
  <c r="BK52" i="4"/>
  <c r="BO53" i="4"/>
  <c r="BI20" i="2" s="1"/>
  <c r="K55" i="4"/>
  <c r="I51" i="4"/>
  <c r="W53" i="4"/>
  <c r="Q20" i="2" s="1"/>
  <c r="BN54" i="4"/>
  <c r="BH21" i="2" s="1"/>
  <c r="J52" i="4"/>
  <c r="AW54" i="4"/>
  <c r="AQ21" i="2" s="1"/>
  <c r="U53" i="4"/>
  <c r="O20" i="2" s="1"/>
  <c r="AW51" i="4"/>
  <c r="AB51" i="4"/>
  <c r="AN51" i="4"/>
  <c r="AF54" i="4"/>
  <c r="Z21" i="2" s="1"/>
  <c r="I49" i="4"/>
  <c r="I53" i="4"/>
  <c r="C20" i="2" s="1"/>
  <c r="AY52" i="4"/>
  <c r="AH54" i="4"/>
  <c r="AB21" i="2" s="1"/>
  <c r="BB51" i="4"/>
  <c r="BI55" i="4"/>
  <c r="AK54" i="4"/>
  <c r="AE21" i="2" s="1"/>
  <c r="M53" i="4"/>
  <c r="G20" i="2" s="1"/>
  <c r="AK51" i="4"/>
  <c r="BL55" i="4"/>
  <c r="X52" i="4"/>
  <c r="AB52" i="4"/>
  <c r="L55" i="4"/>
  <c r="X53" i="4"/>
  <c r="R20" i="2" s="1"/>
  <c r="AO51" i="4"/>
  <c r="AW52" i="4"/>
  <c r="BE53" i="4"/>
  <c r="AY20" i="2" s="1"/>
  <c r="BI54" i="4"/>
  <c r="BC21" i="2" s="1"/>
  <c r="BM55" i="4"/>
  <c r="J51" i="4"/>
  <c r="N52" i="4"/>
  <c r="H19" i="2" s="1"/>
  <c r="R53" i="4"/>
  <c r="L20" i="2" s="1"/>
  <c r="V54" i="4"/>
  <c r="P21" i="2" s="1"/>
  <c r="Z55" i="4"/>
  <c r="AI51" i="4"/>
  <c r="AM52" i="4"/>
  <c r="AQ53" i="4"/>
  <c r="AK20" i="2" s="1"/>
  <c r="AU54" i="4"/>
  <c r="AO21" i="2" s="1"/>
  <c r="AY55" i="4"/>
  <c r="J54" i="4"/>
  <c r="D21" i="2" s="1"/>
  <c r="N55" i="4"/>
  <c r="W51" i="4"/>
  <c r="AA52" i="4"/>
  <c r="AE53" i="4"/>
  <c r="Y20" i="2" s="1"/>
  <c r="AI54" i="4"/>
  <c r="AC21" i="2" s="1"/>
  <c r="AM55" i="4"/>
  <c r="AX51" i="4"/>
  <c r="BB52" i="4"/>
  <c r="BF53" i="4"/>
  <c r="AZ20" i="2" s="1"/>
  <c r="BJ54" i="4"/>
  <c r="BD21" i="2" s="1"/>
  <c r="BN55" i="4"/>
  <c r="K51" i="4"/>
  <c r="O52" i="4"/>
  <c r="S53" i="4"/>
  <c r="M20" i="2" s="1"/>
  <c r="W54" i="4"/>
  <c r="Q21" i="2" s="1"/>
  <c r="AA55" i="4"/>
  <c r="I52" i="4"/>
  <c r="C19" i="2" s="1"/>
  <c r="S52" i="4"/>
  <c r="BJ53" i="4"/>
  <c r="BD20" i="2" s="1"/>
  <c r="AL51" i="4"/>
  <c r="BA55" i="4"/>
  <c r="Y54" i="4"/>
  <c r="S21" i="2" s="1"/>
  <c r="BE52" i="4"/>
  <c r="AC51" i="4"/>
  <c r="P55" i="4"/>
  <c r="AR55" i="4"/>
  <c r="BD55" i="4"/>
  <c r="T55" i="4"/>
  <c r="BY45" i="5"/>
  <c r="G85" i="2" s="1"/>
  <c r="EH19" i="5"/>
  <c r="EH45" i="5" s="1"/>
  <c r="GR19" i="5"/>
  <c r="GR45" i="5" s="1"/>
  <c r="EI45" i="5"/>
  <c r="GP21" i="5"/>
  <c r="BW45" i="5"/>
  <c r="E85" i="2" s="1"/>
  <c r="EF21" i="5"/>
  <c r="EF47" i="5" s="1"/>
  <c r="GN13" i="5"/>
  <c r="ED13" i="5"/>
  <c r="BU44" i="5"/>
  <c r="C84" i="2" s="1"/>
  <c r="EJ13" i="5"/>
  <c r="GT13" i="5"/>
  <c r="GS13" i="5"/>
  <c r="BZ44" i="5"/>
  <c r="H84" i="2" s="1"/>
  <c r="H92" i="2" s="1"/>
  <c r="EI13" i="5"/>
  <c r="J8" i="2" l="1"/>
  <c r="J11" i="2" s="1"/>
  <c r="J63" i="2"/>
  <c r="EE23" i="5"/>
  <c r="EE47" i="5" s="1"/>
  <c r="GO23" i="5"/>
  <c r="GO47" i="5" s="1"/>
  <c r="N53" i="5"/>
  <c r="E19" i="2"/>
  <c r="CB22" i="5"/>
  <c r="CB48" i="5" s="1"/>
  <c r="J88" i="2" s="1"/>
  <c r="S48" i="5"/>
  <c r="GO22" i="5"/>
  <c r="GO48" i="5" s="1"/>
  <c r="BX22" i="5"/>
  <c r="BX48" i="5" s="1"/>
  <c r="F88" i="2" s="1"/>
  <c r="O48" i="5"/>
  <c r="CD22" i="5"/>
  <c r="CD48" i="5" s="1"/>
  <c r="L88" i="2" s="1"/>
  <c r="U48" i="5"/>
  <c r="D19" i="2"/>
  <c r="G19" i="2"/>
  <c r="CC22" i="5"/>
  <c r="CC48" i="5" s="1"/>
  <c r="K88" i="2" s="1"/>
  <c r="T48" i="5"/>
  <c r="CA22" i="5"/>
  <c r="CA48" i="5" s="1"/>
  <c r="I88" i="2" s="1"/>
  <c r="R48" i="5"/>
  <c r="EF22" i="5"/>
  <c r="EF48" i="5" s="1"/>
  <c r="EH44" i="5"/>
  <c r="EM13" i="5"/>
  <c r="GR44" i="5"/>
  <c r="P53" i="5"/>
  <c r="BY47" i="5"/>
  <c r="G87" i="2" s="1"/>
  <c r="GR21" i="5"/>
  <c r="GR47" i="5" s="1"/>
  <c r="G34" i="2" s="1"/>
  <c r="EH21" i="5"/>
  <c r="EH47" i="5" s="1"/>
  <c r="CA21" i="5"/>
  <c r="CA47" i="5" s="1"/>
  <c r="I87" i="2" s="1"/>
  <c r="R47" i="5"/>
  <c r="BX21" i="5"/>
  <c r="BX47" i="5" s="1"/>
  <c r="F87" i="2" s="1"/>
  <c r="O47" i="5"/>
  <c r="GP45" i="5"/>
  <c r="GP47" i="5"/>
  <c r="E34" i="2" s="1"/>
  <c r="CC21" i="5"/>
  <c r="CC47" i="5" s="1"/>
  <c r="K87" i="2" s="1"/>
  <c r="T47" i="5"/>
  <c r="CB21" i="5"/>
  <c r="CB47" i="5" s="1"/>
  <c r="J87" i="2" s="1"/>
  <c r="S47" i="5"/>
  <c r="BY39" i="5"/>
  <c r="CD21" i="5"/>
  <c r="CD47" i="5" s="1"/>
  <c r="L87" i="2" s="1"/>
  <c r="U47" i="5"/>
  <c r="EF45" i="5"/>
  <c r="L53" i="5"/>
  <c r="J28" i="3"/>
  <c r="K22" i="3"/>
  <c r="J35" i="3"/>
  <c r="F23" i="3"/>
  <c r="E24" i="3"/>
  <c r="F14" i="3"/>
  <c r="C39" i="3"/>
  <c r="B8" i="3"/>
  <c r="B9" i="3" s="1"/>
  <c r="B30" i="3"/>
  <c r="B37" i="3" s="1"/>
  <c r="D29" i="3"/>
  <c r="P13" i="3"/>
  <c r="P14" i="3" s="1"/>
  <c r="D8" i="3"/>
  <c r="D30" i="3"/>
  <c r="O16" i="3"/>
  <c r="O36" i="3" s="1"/>
  <c r="N16" i="3"/>
  <c r="E16" i="3"/>
  <c r="E15" i="3" s="1"/>
  <c r="V17" i="5"/>
  <c r="CE17" i="5" s="1"/>
  <c r="V29" i="5"/>
  <c r="CE29" i="5" s="1"/>
  <c r="V26" i="5"/>
  <c r="CE26" i="5" s="1"/>
  <c r="V16" i="5"/>
  <c r="CE16" i="5" s="1"/>
  <c r="V35" i="5"/>
  <c r="CE35" i="5" s="1"/>
  <c r="V27" i="5"/>
  <c r="CE27" i="5" s="1"/>
  <c r="V15" i="5"/>
  <c r="CE15" i="5" s="1"/>
  <c r="V25" i="5"/>
  <c r="CE25" i="5" s="1"/>
  <c r="V7" i="5"/>
  <c r="V30" i="5"/>
  <c r="CE30" i="5" s="1"/>
  <c r="V31" i="5"/>
  <c r="CE31" i="5" s="1"/>
  <c r="V18" i="5"/>
  <c r="CE18" i="5" s="1"/>
  <c r="V28" i="5"/>
  <c r="CE28" i="5" s="1"/>
  <c r="V6" i="5"/>
  <c r="V4" i="5" s="1"/>
  <c r="V20" i="5"/>
  <c r="V22" i="5"/>
  <c r="V12" i="5"/>
  <c r="V19" i="5"/>
  <c r="V32" i="5"/>
  <c r="CE32" i="5" s="1"/>
  <c r="EL25" i="5"/>
  <c r="GV25" i="5"/>
  <c r="GV21" i="5"/>
  <c r="EL21" i="5"/>
  <c r="GV32" i="5"/>
  <c r="EL32" i="5"/>
  <c r="CC20" i="5"/>
  <c r="T46" i="5"/>
  <c r="EL37" i="5"/>
  <c r="GV37" i="5"/>
  <c r="EL14" i="5"/>
  <c r="GV14" i="5"/>
  <c r="GV36" i="5"/>
  <c r="EL36" i="5"/>
  <c r="EG36" i="5"/>
  <c r="GQ36" i="5"/>
  <c r="EK30" i="5"/>
  <c r="GU30" i="5"/>
  <c r="CB12" i="5"/>
  <c r="EK28" i="5"/>
  <c r="GU28" i="5"/>
  <c r="EK36" i="5"/>
  <c r="GU36" i="5"/>
  <c r="GU26" i="5"/>
  <c r="EK26" i="5"/>
  <c r="EK18" i="5"/>
  <c r="GU18" i="5"/>
  <c r="GU17" i="5"/>
  <c r="EK17" i="5"/>
  <c r="CA12" i="5"/>
  <c r="EJ36" i="5"/>
  <c r="GT36" i="5"/>
  <c r="GT22" i="5"/>
  <c r="GT48" i="5" s="1"/>
  <c r="GT15" i="5"/>
  <c r="EJ15" i="5"/>
  <c r="R19" i="5"/>
  <c r="R14" i="5"/>
  <c r="CA14" i="5" s="1"/>
  <c r="H13" i="6"/>
  <c r="H6" i="6"/>
  <c r="H4" i="6" s="1"/>
  <c r="H14" i="6"/>
  <c r="H15" i="6"/>
  <c r="H12" i="6"/>
  <c r="H16" i="6"/>
  <c r="GW16" i="5"/>
  <c r="EM16" i="5"/>
  <c r="CD12" i="5"/>
  <c r="GW23" i="5"/>
  <c r="EM23" i="5"/>
  <c r="EM31" i="5"/>
  <c r="GW31" i="5"/>
  <c r="EM33" i="5"/>
  <c r="GW33" i="5"/>
  <c r="U20" i="5"/>
  <c r="BX20" i="5"/>
  <c r="O46" i="5"/>
  <c r="EG30" i="5"/>
  <c r="GQ30" i="5"/>
  <c r="G13" i="6"/>
  <c r="G12" i="6"/>
  <c r="M8" i="4"/>
  <c r="L6" i="4"/>
  <c r="L75" i="4"/>
  <c r="L74" i="4"/>
  <c r="L15" i="4"/>
  <c r="L26" i="4"/>
  <c r="L16" i="4"/>
  <c r="L83" i="4"/>
  <c r="L101" i="4"/>
  <c r="L73" i="4"/>
  <c r="L21" i="4" s="1"/>
  <c r="L34" i="4"/>
  <c r="L25" i="4"/>
  <c r="L28" i="4"/>
  <c r="L20" i="4"/>
  <c r="L79" i="4"/>
  <c r="L70" i="4"/>
  <c r="L35" i="4"/>
  <c r="L30" i="4"/>
  <c r="L17" i="4"/>
  <c r="L12" i="4"/>
  <c r="L32" i="4"/>
  <c r="L85" i="4"/>
  <c r="L33" i="4" s="1"/>
  <c r="L14" i="4"/>
  <c r="L36" i="4"/>
  <c r="F58" i="2" s="1"/>
  <c r="F72" i="2" s="1"/>
  <c r="L103" i="4"/>
  <c r="L23" i="4" s="1"/>
  <c r="L18" i="4"/>
  <c r="L111" i="4"/>
  <c r="L31" i="4" s="1"/>
  <c r="L27" i="4"/>
  <c r="L22" i="4"/>
  <c r="GQ25" i="5"/>
  <c r="EG25" i="5"/>
  <c r="EG31" i="5"/>
  <c r="GQ31" i="5"/>
  <c r="GO19" i="5"/>
  <c r="GO45" i="5" s="1"/>
  <c r="BV45" i="5"/>
  <c r="D85" i="2" s="1"/>
  <c r="EE19" i="5"/>
  <c r="M53" i="5"/>
  <c r="BU46" i="5"/>
  <c r="C86" i="2" s="1"/>
  <c r="C92" i="2" s="1"/>
  <c r="ED20" i="5"/>
  <c r="ED46" i="5" s="1"/>
  <c r="GN20" i="5"/>
  <c r="GN46" i="5" s="1"/>
  <c r="F15" i="6"/>
  <c r="J71" i="4"/>
  <c r="J90" i="4"/>
  <c r="J99" i="4"/>
  <c r="J91" i="4"/>
  <c r="J11" i="4" s="1"/>
  <c r="J93" i="4"/>
  <c r="J13" i="4" s="1"/>
  <c r="GQ35" i="5"/>
  <c r="EG35" i="5"/>
  <c r="GQ22" i="5"/>
  <c r="GQ48" i="5" s="1"/>
  <c r="EE12" i="5"/>
  <c r="GO12" i="5"/>
  <c r="BV39" i="5"/>
  <c r="BV44" i="5"/>
  <c r="D84" i="2" s="1"/>
  <c r="EL34" i="5"/>
  <c r="GV34" i="5"/>
  <c r="GV35" i="5"/>
  <c r="EL35" i="5"/>
  <c r="EL27" i="5"/>
  <c r="GV27" i="5"/>
  <c r="EL30" i="5"/>
  <c r="GV30" i="5"/>
  <c r="EL24" i="5"/>
  <c r="GV24" i="5"/>
  <c r="GV7" i="5"/>
  <c r="EL7" i="5"/>
  <c r="CC7" i="5"/>
  <c r="EL16" i="5"/>
  <c r="GV16" i="5"/>
  <c r="EG13" i="5"/>
  <c r="GQ13" i="5"/>
  <c r="BX19" i="5"/>
  <c r="O45" i="5"/>
  <c r="CB20" i="5"/>
  <c r="S46" i="5"/>
  <c r="EK35" i="5"/>
  <c r="GU35" i="5"/>
  <c r="GU7" i="5"/>
  <c r="CB7" i="5"/>
  <c r="EK7" i="5"/>
  <c r="EK22" i="5"/>
  <c r="EK48" i="5" s="1"/>
  <c r="GU22" i="5"/>
  <c r="GU48" i="5" s="1"/>
  <c r="EK37" i="5"/>
  <c r="GU37" i="5"/>
  <c r="S44" i="5"/>
  <c r="CB13" i="5"/>
  <c r="GT35" i="5"/>
  <c r="EJ35" i="5"/>
  <c r="EJ23" i="5"/>
  <c r="GT23" i="5"/>
  <c r="EJ17" i="5"/>
  <c r="GT17" i="5"/>
  <c r="GT29" i="5"/>
  <c r="EJ29" i="5"/>
  <c r="GT34" i="5"/>
  <c r="EJ34" i="5"/>
  <c r="GT32" i="5"/>
  <c r="EJ32" i="5"/>
  <c r="J7" i="6"/>
  <c r="I5" i="6"/>
  <c r="GW22" i="5"/>
  <c r="GW48" i="5" s="1"/>
  <c r="L19" i="2" s="1"/>
  <c r="GW18" i="5"/>
  <c r="EM18" i="5"/>
  <c r="CD19" i="5"/>
  <c r="U45" i="5"/>
  <c r="GW17" i="5"/>
  <c r="EM17" i="5"/>
  <c r="GW15" i="5"/>
  <c r="EM15" i="5"/>
  <c r="GW24" i="5"/>
  <c r="EM24" i="5"/>
  <c r="GQ32" i="5"/>
  <c r="EG32" i="5"/>
  <c r="EG15" i="5"/>
  <c r="GQ15" i="5"/>
  <c r="GO20" i="5"/>
  <c r="GO46" i="5" s="1"/>
  <c r="BV46" i="5"/>
  <c r="D86" i="2" s="1"/>
  <c r="EE20" i="5"/>
  <c r="EE46" i="5" s="1"/>
  <c r="K93" i="4"/>
  <c r="K13" i="4" s="1"/>
  <c r="K7" i="4"/>
  <c r="K5" i="4" s="1"/>
  <c r="K139" i="4"/>
  <c r="K38" i="4" s="1"/>
  <c r="E57" i="2" s="1"/>
  <c r="K92" i="4"/>
  <c r="K91" i="4"/>
  <c r="K11" i="4" s="1"/>
  <c r="K298" i="4"/>
  <c r="K88" i="4"/>
  <c r="K76" i="4"/>
  <c r="K57" i="4"/>
  <c r="K138" i="4"/>
  <c r="K170" i="4"/>
  <c r="K114" i="4"/>
  <c r="K81" i="4"/>
  <c r="K29" i="4" s="1"/>
  <c r="K142" i="4"/>
  <c r="K229" i="4"/>
  <c r="K99" i="4"/>
  <c r="K260" i="4"/>
  <c r="K200" i="4"/>
  <c r="K104" i="4"/>
  <c r="K24" i="4" s="1"/>
  <c r="K71" i="4"/>
  <c r="EG34" i="5"/>
  <c r="GQ34" i="5"/>
  <c r="EG28" i="5"/>
  <c r="GQ28" i="5"/>
  <c r="GR20" i="5"/>
  <c r="EH20" i="5"/>
  <c r="BY46" i="5"/>
  <c r="G86" i="2" s="1"/>
  <c r="J76" i="4"/>
  <c r="J104" i="4"/>
  <c r="J24" i="4" s="1"/>
  <c r="J92" i="4"/>
  <c r="J37" i="4" s="1"/>
  <c r="D56" i="2" s="1"/>
  <c r="EG33" i="5"/>
  <c r="GQ33" i="5"/>
  <c r="GP12" i="5"/>
  <c r="EF12" i="5"/>
  <c r="BW39" i="5"/>
  <c r="BW44" i="5"/>
  <c r="E84" i="2" s="1"/>
  <c r="E92" i="2" s="1"/>
  <c r="CC13" i="5"/>
  <c r="GV22" i="5"/>
  <c r="GV48" i="5" s="1"/>
  <c r="EL22" i="5"/>
  <c r="EL48" i="5" s="1"/>
  <c r="GV15" i="5"/>
  <c r="EL15" i="5"/>
  <c r="GV17" i="5"/>
  <c r="EL17" i="5"/>
  <c r="GV29" i="5"/>
  <c r="EL29" i="5"/>
  <c r="EL18" i="5"/>
  <c r="GV18" i="5"/>
  <c r="EL23" i="5"/>
  <c r="GV23" i="5"/>
  <c r="EG37" i="5"/>
  <c r="GQ37" i="5"/>
  <c r="GQ26" i="5"/>
  <c r="EG26" i="5"/>
  <c r="GU16" i="5"/>
  <c r="EK16" i="5"/>
  <c r="EK34" i="5"/>
  <c r="GU34" i="5"/>
  <c r="EK27" i="5"/>
  <c r="GU27" i="5"/>
  <c r="EK33" i="5"/>
  <c r="GU33" i="5"/>
  <c r="GU14" i="5"/>
  <c r="EK14" i="5"/>
  <c r="GU29" i="5"/>
  <c r="EK29" i="5"/>
  <c r="EK31" i="5"/>
  <c r="GU31" i="5"/>
  <c r="EJ27" i="5"/>
  <c r="GT27" i="5"/>
  <c r="EJ31" i="5"/>
  <c r="GT31" i="5"/>
  <c r="EJ30" i="5"/>
  <c r="GT30" i="5"/>
  <c r="GT26" i="5"/>
  <c r="EJ26" i="5"/>
  <c r="GT24" i="5"/>
  <c r="EJ24" i="5"/>
  <c r="EJ25" i="5"/>
  <c r="GT25" i="5"/>
  <c r="EM34" i="5"/>
  <c r="GW34" i="5"/>
  <c r="EM30" i="5"/>
  <c r="GW30" i="5"/>
  <c r="EM25" i="5"/>
  <c r="GW25" i="5"/>
  <c r="EM21" i="5"/>
  <c r="EM47" i="5" s="1"/>
  <c r="EM29" i="5"/>
  <c r="GW29" i="5"/>
  <c r="GW7" i="5"/>
  <c r="EM7" i="5"/>
  <c r="CD7" i="5"/>
  <c r="GW26" i="5"/>
  <c r="EM26" i="5"/>
  <c r="GQ14" i="5"/>
  <c r="EG14" i="5"/>
  <c r="GQ17" i="5"/>
  <c r="EG17" i="5"/>
  <c r="EG21" i="5"/>
  <c r="GQ21" i="5"/>
  <c r="GQ24" i="5"/>
  <c r="EG24" i="5"/>
  <c r="GN21" i="5"/>
  <c r="GN39" i="5" s="1"/>
  <c r="C51" i="2" s="1"/>
  <c r="ED21" i="5"/>
  <c r="X11" i="5"/>
  <c r="GY11" i="5"/>
  <c r="EO11" i="5"/>
  <c r="CF11" i="5"/>
  <c r="W5" i="5"/>
  <c r="GV31" i="5"/>
  <c r="EL31" i="5"/>
  <c r="T19" i="5"/>
  <c r="T12" i="5"/>
  <c r="T44" i="5" s="1"/>
  <c r="T33" i="5"/>
  <c r="CC33" i="5" s="1"/>
  <c r="T28" i="5"/>
  <c r="CC28" i="5" s="1"/>
  <c r="T26" i="5"/>
  <c r="CC26" i="5" s="1"/>
  <c r="GQ16" i="5"/>
  <c r="EG16" i="5"/>
  <c r="CB19" i="5"/>
  <c r="S45" i="5"/>
  <c r="EK24" i="5"/>
  <c r="GU24" i="5"/>
  <c r="GU15" i="5"/>
  <c r="EK15" i="5"/>
  <c r="EK23" i="5"/>
  <c r="GU23" i="5"/>
  <c r="S32" i="5"/>
  <c r="CB32" i="5" s="1"/>
  <c r="S25" i="5"/>
  <c r="CB25" i="5" s="1"/>
  <c r="R37" i="5"/>
  <c r="CA37" i="5" s="1"/>
  <c r="R18" i="5"/>
  <c r="CA18" i="5" s="1"/>
  <c r="R33" i="5"/>
  <c r="CA33" i="5" s="1"/>
  <c r="R20" i="5"/>
  <c r="GT7" i="5"/>
  <c r="EJ7" i="5"/>
  <c r="CA7" i="5"/>
  <c r="R16" i="5"/>
  <c r="CA16" i="5" s="1"/>
  <c r="R28" i="5"/>
  <c r="CA28" i="5" s="1"/>
  <c r="U27" i="5"/>
  <c r="CD27" i="5" s="1"/>
  <c r="U35" i="5"/>
  <c r="CD35" i="5" s="1"/>
  <c r="U37" i="5"/>
  <c r="CD37" i="5" s="1"/>
  <c r="U28" i="5"/>
  <c r="CD28" i="5" s="1"/>
  <c r="U32" i="5"/>
  <c r="CD32" i="5" s="1"/>
  <c r="U14" i="5"/>
  <c r="CD14" i="5" s="1"/>
  <c r="U36" i="5"/>
  <c r="CD36" i="5" s="1"/>
  <c r="GQ29" i="5"/>
  <c r="EG29" i="5"/>
  <c r="G14" i="6"/>
  <c r="EG27" i="5"/>
  <c r="GQ27" i="5"/>
  <c r="GQ23" i="5"/>
  <c r="EG23" i="5"/>
  <c r="EE13" i="5"/>
  <c r="GO13" i="5"/>
  <c r="F9" i="6"/>
  <c r="D73" i="2" s="1"/>
  <c r="D65" i="2" s="1"/>
  <c r="J139" i="4"/>
  <c r="BX12" i="5"/>
  <c r="O44" i="5"/>
  <c r="O39" i="5"/>
  <c r="F55" i="2" s="1"/>
  <c r="H34" i="2"/>
  <c r="BO6" i="2"/>
  <c r="D34" i="2"/>
  <c r="F5" i="2"/>
  <c r="F4" i="2"/>
  <c r="G6" i="2"/>
  <c r="C22" i="2"/>
  <c r="C52" i="2"/>
  <c r="GS39" i="5"/>
  <c r="H51" i="2" s="1"/>
  <c r="GS44" i="5"/>
  <c r="ED44" i="5"/>
  <c r="GN44" i="5"/>
  <c r="C28" i="2" s="1"/>
  <c r="EI39" i="5"/>
  <c r="EI44" i="5"/>
  <c r="K8" i="2" l="1"/>
  <c r="K11" i="2" s="1"/>
  <c r="K63" i="2"/>
  <c r="N15" i="3"/>
  <c r="N36" i="3"/>
  <c r="EL47" i="5"/>
  <c r="GV47" i="5"/>
  <c r="J19" i="2"/>
  <c r="GQ47" i="5"/>
  <c r="F34" i="2" s="1"/>
  <c r="EG47" i="5"/>
  <c r="I19" i="2"/>
  <c r="F19" i="2"/>
  <c r="K19" i="2"/>
  <c r="CE22" i="5"/>
  <c r="CE48" i="5" s="1"/>
  <c r="M88" i="2" s="1"/>
  <c r="V48" i="5"/>
  <c r="G92" i="2"/>
  <c r="EM22" i="5"/>
  <c r="EM48" i="5" s="1"/>
  <c r="EG22" i="5"/>
  <c r="EG48" i="5" s="1"/>
  <c r="EJ22" i="5"/>
  <c r="EJ48" i="5" s="1"/>
  <c r="GU21" i="5"/>
  <c r="GU47" i="5" s="1"/>
  <c r="J34" i="2" s="1"/>
  <c r="ED39" i="5"/>
  <c r="K34" i="2"/>
  <c r="EK21" i="5"/>
  <c r="EK47" i="5" s="1"/>
  <c r="GT21" i="5"/>
  <c r="GT47" i="5" s="1"/>
  <c r="I34" i="2" s="1"/>
  <c r="EJ21" i="5"/>
  <c r="EJ47" i="5" s="1"/>
  <c r="ED45" i="5"/>
  <c r="ED47" i="5"/>
  <c r="GN45" i="5"/>
  <c r="C31" i="2" s="1"/>
  <c r="GN47" i="5"/>
  <c r="C34" i="2" s="1"/>
  <c r="GW21" i="5"/>
  <c r="GW47" i="5" s="1"/>
  <c r="L34" i="2" s="1"/>
  <c r="O53" i="5"/>
  <c r="G23" i="3"/>
  <c r="F24" i="3"/>
  <c r="L22" i="3"/>
  <c r="K35" i="3"/>
  <c r="K28" i="3"/>
  <c r="K49" i="4"/>
  <c r="G14" i="3"/>
  <c r="F16" i="3"/>
  <c r="F15" i="3" s="1"/>
  <c r="F30" i="3" s="1"/>
  <c r="AA13" i="3"/>
  <c r="AA14" i="3" s="1"/>
  <c r="Z13" i="3"/>
  <c r="Z14" i="3" s="1"/>
  <c r="B39" i="3"/>
  <c r="Q13" i="3"/>
  <c r="Q14" i="3" s="1"/>
  <c r="E29" i="3"/>
  <c r="B31" i="3"/>
  <c r="P16" i="3"/>
  <c r="C6" i="3"/>
  <c r="C9" i="3" s="1"/>
  <c r="C100" i="2"/>
  <c r="N8" i="3"/>
  <c r="G16" i="3"/>
  <c r="G15" i="3" s="1"/>
  <c r="H14" i="3"/>
  <c r="E8" i="3"/>
  <c r="E30" i="3"/>
  <c r="O15" i="3"/>
  <c r="D39" i="3"/>
  <c r="F29" i="3"/>
  <c r="J38" i="4"/>
  <c r="D57" i="2" s="1"/>
  <c r="J49" i="4"/>
  <c r="D31" i="2" s="1"/>
  <c r="GU32" i="5"/>
  <c r="EK32" i="5"/>
  <c r="EL28" i="5"/>
  <c r="GV28" i="5"/>
  <c r="GP39" i="5"/>
  <c r="E51" i="2" s="1"/>
  <c r="E96" i="2" s="1"/>
  <c r="GP44" i="5"/>
  <c r="GW32" i="5"/>
  <c r="EM32" i="5"/>
  <c r="GW27" i="5"/>
  <c r="EM27" i="5"/>
  <c r="EJ18" i="5"/>
  <c r="GT18" i="5"/>
  <c r="EL33" i="5"/>
  <c r="GV33" i="5"/>
  <c r="K47" i="4"/>
  <c r="K19" i="4"/>
  <c r="GW19" i="5"/>
  <c r="GW45" i="5" s="1"/>
  <c r="CD45" i="5"/>
  <c r="L85" i="2" s="1"/>
  <c r="EM19" i="5"/>
  <c r="EM45" i="5" s="1"/>
  <c r="G9" i="6"/>
  <c r="E73" i="2" s="1"/>
  <c r="E65" i="2" s="1"/>
  <c r="EJ14" i="5"/>
  <c r="GT14" i="5"/>
  <c r="R39" i="5"/>
  <c r="I55" i="2" s="1"/>
  <c r="GX22" i="5"/>
  <c r="GX48" i="5" s="1"/>
  <c r="EN22" i="5"/>
  <c r="EN48" i="5" s="1"/>
  <c r="EN18" i="5"/>
  <c r="GX18" i="5"/>
  <c r="EN7" i="5"/>
  <c r="CE7" i="5"/>
  <c r="GX7" i="5"/>
  <c r="V21" i="5"/>
  <c r="V37" i="5"/>
  <c r="CE37" i="5" s="1"/>
  <c r="V33" i="5"/>
  <c r="CE33" i="5" s="1"/>
  <c r="V14" i="5"/>
  <c r="CE14" i="5" s="1"/>
  <c r="GW35" i="5"/>
  <c r="EM35" i="5"/>
  <c r="GW28" i="5"/>
  <c r="EM28" i="5"/>
  <c r="EJ28" i="5"/>
  <c r="GT28" i="5"/>
  <c r="EJ37" i="5"/>
  <c r="GT37" i="5"/>
  <c r="CC12" i="5"/>
  <c r="T39" i="5"/>
  <c r="K55" i="2" s="1"/>
  <c r="W36" i="5"/>
  <c r="CF36" i="5" s="1"/>
  <c r="W14" i="5"/>
  <c r="CF14" i="5" s="1"/>
  <c r="W22" i="5"/>
  <c r="W6" i="5"/>
  <c r="W4" i="5" s="1"/>
  <c r="W7" i="5"/>
  <c r="W20" i="5"/>
  <c r="W28" i="5"/>
  <c r="CF28" i="5" s="1"/>
  <c r="W26" i="5"/>
  <c r="CF26" i="5" s="1"/>
  <c r="W34" i="5"/>
  <c r="CF34" i="5" s="1"/>
  <c r="W35" i="5"/>
  <c r="CF35" i="5" s="1"/>
  <c r="W12" i="5"/>
  <c r="W32" i="5"/>
  <c r="CF32" i="5" s="1"/>
  <c r="W17" i="5"/>
  <c r="CF17" i="5" s="1"/>
  <c r="W37" i="5"/>
  <c r="CF37" i="5" s="1"/>
  <c r="W18" i="5"/>
  <c r="CF18" i="5" s="1"/>
  <c r="W31" i="5"/>
  <c r="CF31" i="5" s="1"/>
  <c r="W15" i="5"/>
  <c r="CF15" i="5" s="1"/>
  <c r="W30" i="5"/>
  <c r="CF30" i="5" s="1"/>
  <c r="W16" i="5"/>
  <c r="CF16" i="5" s="1"/>
  <c r="W24" i="5"/>
  <c r="CF24" i="5" s="1"/>
  <c r="CG11" i="5"/>
  <c r="Y11" i="5"/>
  <c r="X5" i="5"/>
  <c r="GZ11" i="5"/>
  <c r="EP11" i="5"/>
  <c r="K37" i="4"/>
  <c r="E56" i="2" s="1"/>
  <c r="I6" i="6"/>
  <c r="I4" i="6" s="1"/>
  <c r="EK20" i="5"/>
  <c r="EK46" i="5" s="1"/>
  <c r="GU20" i="5"/>
  <c r="GU46" i="5" s="1"/>
  <c r="CB46" i="5"/>
  <c r="J86" i="2" s="1"/>
  <c r="GO44" i="5"/>
  <c r="GO39" i="5"/>
  <c r="D51" i="2" s="1"/>
  <c r="EE39" i="5"/>
  <c r="EE45" i="5"/>
  <c r="L7" i="4"/>
  <c r="L5" i="4" s="1"/>
  <c r="L139" i="4"/>
  <c r="L38" i="4" s="1"/>
  <c r="F57" i="2" s="1"/>
  <c r="L92" i="4"/>
  <c r="L91" i="4"/>
  <c r="L11" i="4" s="1"/>
  <c r="L200" i="4"/>
  <c r="L260" i="4"/>
  <c r="L138" i="4"/>
  <c r="L76" i="4"/>
  <c r="L298" i="4"/>
  <c r="L114" i="4"/>
  <c r="L57" i="4"/>
  <c r="L81" i="4"/>
  <c r="L29" i="4" s="1"/>
  <c r="L104" i="4"/>
  <c r="L24" i="4" s="1"/>
  <c r="L142" i="4"/>
  <c r="L71" i="4"/>
  <c r="L170" i="4"/>
  <c r="L88" i="4"/>
  <c r="L229" i="4"/>
  <c r="EG20" i="5"/>
  <c r="EG46" i="5" s="1"/>
  <c r="GQ20" i="5"/>
  <c r="GQ46" i="5" s="1"/>
  <c r="BX46" i="5"/>
  <c r="F86" i="2" s="1"/>
  <c r="U39" i="5"/>
  <c r="L55" i="2" s="1"/>
  <c r="CA19" i="5"/>
  <c r="R45" i="5"/>
  <c r="R44" i="5"/>
  <c r="S39" i="5"/>
  <c r="J55" i="2" s="1"/>
  <c r="EN32" i="5"/>
  <c r="GX32" i="5"/>
  <c r="CE20" i="5"/>
  <c r="V46" i="5"/>
  <c r="EN31" i="5"/>
  <c r="GX31" i="5"/>
  <c r="GX25" i="5"/>
  <c r="EN25" i="5"/>
  <c r="GX27" i="5"/>
  <c r="EN27" i="5"/>
  <c r="GX16" i="5"/>
  <c r="EN16" i="5"/>
  <c r="EN29" i="5"/>
  <c r="GX29" i="5"/>
  <c r="EJ33" i="5"/>
  <c r="GT33" i="5"/>
  <c r="EK19" i="5"/>
  <c r="EK45" i="5" s="1"/>
  <c r="GU19" i="5"/>
  <c r="GU45" i="5" s="1"/>
  <c r="CB45" i="5"/>
  <c r="J85" i="2" s="1"/>
  <c r="EG12" i="5"/>
  <c r="GQ12" i="5"/>
  <c r="BX39" i="5"/>
  <c r="BX44" i="5"/>
  <c r="F84" i="2" s="1"/>
  <c r="GW36" i="5"/>
  <c r="EM36" i="5"/>
  <c r="GW37" i="5"/>
  <c r="EM37" i="5"/>
  <c r="GT16" i="5"/>
  <c r="EJ16" i="5"/>
  <c r="R46" i="5"/>
  <c r="CA20" i="5"/>
  <c r="EK25" i="5"/>
  <c r="GU25" i="5"/>
  <c r="GV26" i="5"/>
  <c r="EL26" i="5"/>
  <c r="CC19" i="5"/>
  <c r="T45" i="5"/>
  <c r="GV13" i="5"/>
  <c r="EL13" i="5"/>
  <c r="EF44" i="5"/>
  <c r="EF39" i="5"/>
  <c r="EH46" i="5"/>
  <c r="EH39" i="5"/>
  <c r="K90" i="4"/>
  <c r="K144" i="4"/>
  <c r="K50" i="4" s="1"/>
  <c r="K7" i="6"/>
  <c r="J5" i="6"/>
  <c r="EE44" i="5"/>
  <c r="J10" i="4"/>
  <c r="J42" i="4" s="1"/>
  <c r="J48" i="4"/>
  <c r="N8" i="4"/>
  <c r="M6" i="4"/>
  <c r="M70" i="4"/>
  <c r="M18" i="4" s="1"/>
  <c r="M111" i="4"/>
  <c r="M31" i="4" s="1"/>
  <c r="M30" i="4"/>
  <c r="M75" i="4"/>
  <c r="M20" i="4"/>
  <c r="M74" i="4"/>
  <c r="M22" i="4" s="1"/>
  <c r="M21" i="4"/>
  <c r="M26" i="4"/>
  <c r="M17" i="4"/>
  <c r="M28" i="4"/>
  <c r="M23" i="4"/>
  <c r="M73" i="4"/>
  <c r="M36" i="4"/>
  <c r="G58" i="2" s="1"/>
  <c r="G72" i="2" s="1"/>
  <c r="M79" i="4"/>
  <c r="M27" i="4" s="1"/>
  <c r="M83" i="4"/>
  <c r="M25" i="4"/>
  <c r="M16" i="4"/>
  <c r="M15" i="4"/>
  <c r="M103" i="4"/>
  <c r="M32" i="4"/>
  <c r="M34" i="4"/>
  <c r="M12" i="4"/>
  <c r="M101" i="4"/>
  <c r="M14" i="4"/>
  <c r="M35" i="4"/>
  <c r="M85" i="4"/>
  <c r="M33" i="4" s="1"/>
  <c r="U46" i="5"/>
  <c r="CD20" i="5"/>
  <c r="CD39" i="5" s="1"/>
  <c r="U44" i="5"/>
  <c r="EJ12" i="5"/>
  <c r="GT12" i="5"/>
  <c r="CA44" i="5"/>
  <c r="I84" i="2" s="1"/>
  <c r="GU12" i="5"/>
  <c r="EK12" i="5"/>
  <c r="CB44" i="5"/>
  <c r="J84" i="2" s="1"/>
  <c r="CB39" i="5"/>
  <c r="GV20" i="5"/>
  <c r="GV46" i="5" s="1"/>
  <c r="EL20" i="5"/>
  <c r="EL46" i="5" s="1"/>
  <c r="CC46" i="5"/>
  <c r="K86" i="2" s="1"/>
  <c r="CE19" i="5"/>
  <c r="V45" i="5"/>
  <c r="V24" i="5"/>
  <c r="CE24" i="5" s="1"/>
  <c r="V36" i="5"/>
  <c r="CE36" i="5" s="1"/>
  <c r="V13" i="5"/>
  <c r="CE13" i="5" s="1"/>
  <c r="V34" i="5"/>
  <c r="CE34" i="5" s="1"/>
  <c r="V23" i="5"/>
  <c r="CE23" i="5" s="1"/>
  <c r="EM14" i="5"/>
  <c r="GW14" i="5"/>
  <c r="GR46" i="5"/>
  <c r="GR39" i="5"/>
  <c r="G51" i="2" s="1"/>
  <c r="EK13" i="5"/>
  <c r="GU13" i="5"/>
  <c r="GQ19" i="5"/>
  <c r="GQ45" i="5" s="1"/>
  <c r="EG19" i="5"/>
  <c r="EG45" i="5" s="1"/>
  <c r="BX45" i="5"/>
  <c r="F85" i="2" s="1"/>
  <c r="D92" i="2"/>
  <c r="J19" i="4"/>
  <c r="J47" i="4"/>
  <c r="GW12" i="5"/>
  <c r="EM12" i="5"/>
  <c r="CD44" i="5"/>
  <c r="L84" i="2" s="1"/>
  <c r="H9" i="6"/>
  <c r="F73" i="2" s="1"/>
  <c r="F65" i="2" s="1"/>
  <c r="CE12" i="5"/>
  <c r="EN28" i="5"/>
  <c r="GX28" i="5"/>
  <c r="EN30" i="5"/>
  <c r="GX30" i="5"/>
  <c r="GX15" i="5"/>
  <c r="EN15" i="5"/>
  <c r="EN35" i="5"/>
  <c r="GX35" i="5"/>
  <c r="EN26" i="5"/>
  <c r="GX26" i="5"/>
  <c r="GX17" i="5"/>
  <c r="EN17" i="5"/>
  <c r="BP6" i="2"/>
  <c r="G5" i="2"/>
  <c r="G4" i="2"/>
  <c r="H6" i="2"/>
  <c r="C23" i="2"/>
  <c r="C96" i="2"/>
  <c r="C50" i="2"/>
  <c r="H96" i="2"/>
  <c r="L8" i="2" l="1"/>
  <c r="L11" i="2" s="1"/>
  <c r="L63" i="2"/>
  <c r="P15" i="3"/>
  <c r="P36" i="3"/>
  <c r="M19" i="2"/>
  <c r="CF22" i="5"/>
  <c r="CF48" i="5" s="1"/>
  <c r="N88" i="2" s="1"/>
  <c r="W48" i="5"/>
  <c r="V44" i="5"/>
  <c r="CA39" i="5"/>
  <c r="C37" i="2"/>
  <c r="C64" i="2" s="1"/>
  <c r="C66" i="2" s="1"/>
  <c r="D62" i="2" s="1"/>
  <c r="CE21" i="5"/>
  <c r="CE47" i="5" s="1"/>
  <c r="M87" i="2" s="1"/>
  <c r="V47" i="5"/>
  <c r="T53" i="5"/>
  <c r="E31" i="2"/>
  <c r="L28" i="3"/>
  <c r="L35" i="3"/>
  <c r="M22" i="3"/>
  <c r="K43" i="4"/>
  <c r="G24" i="3"/>
  <c r="H23" i="3"/>
  <c r="F8" i="3"/>
  <c r="J14" i="3"/>
  <c r="R13" i="3"/>
  <c r="R14" i="3" s="1"/>
  <c r="R16" i="3" s="1"/>
  <c r="J43" i="4"/>
  <c r="G30" i="3"/>
  <c r="G8" i="3"/>
  <c r="P8" i="3"/>
  <c r="O8" i="3"/>
  <c r="D6" i="3"/>
  <c r="D9" i="3" s="1"/>
  <c r="D100" i="2"/>
  <c r="Q16" i="3"/>
  <c r="F39" i="3"/>
  <c r="C27" i="3"/>
  <c r="B38" i="3"/>
  <c r="C13" i="2"/>
  <c r="C17" i="2" s="1"/>
  <c r="C95" i="2" s="1"/>
  <c r="H16" i="3"/>
  <c r="H15" i="3" s="1"/>
  <c r="E39" i="3"/>
  <c r="AA16" i="3"/>
  <c r="AA36" i="3" s="1"/>
  <c r="S13" i="3"/>
  <c r="S14" i="3" s="1"/>
  <c r="G29" i="3"/>
  <c r="AB13" i="3"/>
  <c r="AB14" i="3" s="1"/>
  <c r="Z16" i="3"/>
  <c r="I14" i="3"/>
  <c r="K14" i="3" s="1"/>
  <c r="L14" i="3" s="1"/>
  <c r="M14" i="3" s="1"/>
  <c r="CE44" i="5"/>
  <c r="M84" i="2" s="1"/>
  <c r="EN12" i="5"/>
  <c r="GX12" i="5"/>
  <c r="CE39" i="5"/>
  <c r="G96" i="2"/>
  <c r="GX24" i="5"/>
  <c r="EN24" i="5"/>
  <c r="EK44" i="5"/>
  <c r="EK39" i="5"/>
  <c r="GT44" i="5"/>
  <c r="L7" i="6"/>
  <c r="K5" i="6"/>
  <c r="GT20" i="5"/>
  <c r="GT46" i="5" s="1"/>
  <c r="EJ20" i="5"/>
  <c r="EJ46" i="5" s="1"/>
  <c r="CA46" i="5"/>
  <c r="I86" i="2" s="1"/>
  <c r="F92" i="2"/>
  <c r="EJ19" i="5"/>
  <c r="EJ45" i="5" s="1"/>
  <c r="GT19" i="5"/>
  <c r="GT45" i="5" s="1"/>
  <c r="CA45" i="5"/>
  <c r="I85" i="2" s="1"/>
  <c r="I92" i="2" s="1"/>
  <c r="I14" i="6"/>
  <c r="I13" i="6"/>
  <c r="EO24" i="5"/>
  <c r="GY24" i="5"/>
  <c r="EO15" i="5"/>
  <c r="GY15" i="5"/>
  <c r="GY37" i="5"/>
  <c r="EO37" i="5"/>
  <c r="CF12" i="5"/>
  <c r="GY26" i="5"/>
  <c r="EO26" i="5"/>
  <c r="GY7" i="5"/>
  <c r="EO7" i="5"/>
  <c r="CF7" i="5"/>
  <c r="GY14" i="5"/>
  <c r="EO14" i="5"/>
  <c r="GX37" i="5"/>
  <c r="EN37" i="5"/>
  <c r="S53" i="5"/>
  <c r="GX23" i="5"/>
  <c r="EN23" i="5"/>
  <c r="I16" i="6"/>
  <c r="EO30" i="5"/>
  <c r="GY30" i="5"/>
  <c r="GY32" i="5"/>
  <c r="EO32" i="5"/>
  <c r="W46" i="5"/>
  <c r="CF20" i="5"/>
  <c r="EO36" i="5"/>
  <c r="GY36" i="5"/>
  <c r="GX33" i="5"/>
  <c r="EN33" i="5"/>
  <c r="EM44" i="5"/>
  <c r="GX34" i="5"/>
  <c r="EN34" i="5"/>
  <c r="GU44" i="5"/>
  <c r="GU39" i="5"/>
  <c r="J51" i="2" s="1"/>
  <c r="EJ44" i="5"/>
  <c r="GW44" i="5"/>
  <c r="GX13" i="5"/>
  <c r="EN13" i="5"/>
  <c r="CE45" i="5"/>
  <c r="M85" i="2" s="1"/>
  <c r="GX19" i="5"/>
  <c r="GX45" i="5" s="1"/>
  <c r="EN19" i="5"/>
  <c r="EN45" i="5" s="1"/>
  <c r="U53" i="5"/>
  <c r="M7" i="4"/>
  <c r="M5" i="4" s="1"/>
  <c r="M92" i="4"/>
  <c r="M114" i="4"/>
  <c r="M298" i="4"/>
  <c r="M142" i="4"/>
  <c r="M57" i="4"/>
  <c r="M260" i="4"/>
  <c r="M104" i="4"/>
  <c r="M88" i="4"/>
  <c r="M229" i="4"/>
  <c r="M170" i="4"/>
  <c r="M200" i="4"/>
  <c r="M71" i="4"/>
  <c r="K48" i="4"/>
  <c r="E52" i="2" s="1"/>
  <c r="E50" i="2" s="1"/>
  <c r="K10" i="4"/>
  <c r="K42" i="4" s="1"/>
  <c r="GX20" i="5"/>
  <c r="GX46" i="5" s="1"/>
  <c r="EN20" i="5"/>
  <c r="EN46" i="5" s="1"/>
  <c r="CE46" i="5"/>
  <c r="M86" i="2" s="1"/>
  <c r="L37" i="4"/>
  <c r="F56" i="2" s="1"/>
  <c r="L49" i="4"/>
  <c r="D96" i="2"/>
  <c r="I15" i="6"/>
  <c r="X7" i="5"/>
  <c r="X6" i="5"/>
  <c r="X4" i="5" s="1"/>
  <c r="X28" i="5"/>
  <c r="CG28" i="5" s="1"/>
  <c r="X31" i="5"/>
  <c r="CG31" i="5" s="1"/>
  <c r="X13" i="5"/>
  <c r="CG13" i="5" s="1"/>
  <c r="X18" i="5"/>
  <c r="CG18" i="5" s="1"/>
  <c r="W21" i="5"/>
  <c r="W23" i="5"/>
  <c r="CF23" i="5" s="1"/>
  <c r="W29" i="5"/>
  <c r="CF29" i="5" s="1"/>
  <c r="W19" i="5"/>
  <c r="W13" i="5"/>
  <c r="CF13" i="5" s="1"/>
  <c r="W27" i="5"/>
  <c r="CF27" i="5" s="1"/>
  <c r="W33" i="5"/>
  <c r="CF33" i="5" s="1"/>
  <c r="GV12" i="5"/>
  <c r="GV44" i="5" s="1"/>
  <c r="EL12" i="5"/>
  <c r="CC44" i="5"/>
  <c r="K84" i="2" s="1"/>
  <c r="CC39" i="5"/>
  <c r="GX21" i="5"/>
  <c r="GX47" i="5" s="1"/>
  <c r="L47" i="4"/>
  <c r="E22" i="2"/>
  <c r="E23" i="2" s="1"/>
  <c r="EL19" i="5"/>
  <c r="EL45" i="5" s="1"/>
  <c r="CC45" i="5"/>
  <c r="K85" i="2" s="1"/>
  <c r="GV19" i="5"/>
  <c r="EG44" i="5"/>
  <c r="EG39" i="5"/>
  <c r="GY18" i="5"/>
  <c r="EO18" i="5"/>
  <c r="EO34" i="5"/>
  <c r="GY34" i="5"/>
  <c r="GY22" i="5"/>
  <c r="GY48" i="5" s="1"/>
  <c r="V39" i="5"/>
  <c r="M55" i="2" s="1"/>
  <c r="D52" i="2"/>
  <c r="D50" i="2" s="1"/>
  <c r="D22" i="2"/>
  <c r="D23" i="2" s="1"/>
  <c r="GX36" i="5"/>
  <c r="EN36" i="5"/>
  <c r="J92" i="2"/>
  <c r="EM20" i="5"/>
  <c r="EM46" i="5" s="1"/>
  <c r="GW20" i="5"/>
  <c r="GW46" i="5" s="1"/>
  <c r="CD46" i="5"/>
  <c r="L86" i="2" s="1"/>
  <c r="L92" i="2" s="1"/>
  <c r="O8" i="4"/>
  <c r="N6" i="4"/>
  <c r="N85" i="4"/>
  <c r="N36" i="4"/>
  <c r="H58" i="2" s="1"/>
  <c r="H72" i="2" s="1"/>
  <c r="N32" i="4"/>
  <c r="N25" i="4"/>
  <c r="N15" i="4"/>
  <c r="N75" i="4"/>
  <c r="N22" i="4"/>
  <c r="N103" i="4"/>
  <c r="N30" i="4"/>
  <c r="N17" i="4"/>
  <c r="N12" i="4"/>
  <c r="N23" i="4"/>
  <c r="N73" i="4"/>
  <c r="N33" i="4"/>
  <c r="N16" i="4"/>
  <c r="N79" i="4"/>
  <c r="N70" i="4"/>
  <c r="N35" i="4"/>
  <c r="N26" i="4"/>
  <c r="N101" i="4"/>
  <c r="N111" i="4"/>
  <c r="N14" i="4"/>
  <c r="N18" i="4"/>
  <c r="N34" i="4"/>
  <c r="N83" i="4"/>
  <c r="N31" i="4" s="1"/>
  <c r="N28" i="4"/>
  <c r="N27" i="4"/>
  <c r="N20" i="4"/>
  <c r="N21" i="4"/>
  <c r="N74" i="4"/>
  <c r="J14" i="6"/>
  <c r="J12" i="6"/>
  <c r="J6" i="6"/>
  <c r="J4" i="6" s="1"/>
  <c r="J13" i="6"/>
  <c r="J16" i="6"/>
  <c r="GQ44" i="5"/>
  <c r="GQ39" i="5"/>
  <c r="F51" i="2" s="1"/>
  <c r="R53" i="5"/>
  <c r="L99" i="4"/>
  <c r="L19" i="4" s="1"/>
  <c r="L90" i="4"/>
  <c r="L144" i="4"/>
  <c r="L50" i="4" s="1"/>
  <c r="L93" i="4"/>
  <c r="L13" i="4" s="1"/>
  <c r="D28" i="2"/>
  <c r="I12" i="6"/>
  <c r="I9" i="6" s="1"/>
  <c r="G73" i="2" s="1"/>
  <c r="G65" i="2" s="1"/>
  <c r="EQ11" i="5"/>
  <c r="CH11" i="5"/>
  <c r="Z11" i="5"/>
  <c r="HA11" i="5"/>
  <c r="Y5" i="5"/>
  <c r="EO16" i="5"/>
  <c r="GY16" i="5"/>
  <c r="GY31" i="5"/>
  <c r="EO31" i="5"/>
  <c r="EO17" i="5"/>
  <c r="GY17" i="5"/>
  <c r="GY35" i="5"/>
  <c r="EO35" i="5"/>
  <c r="EO28" i="5"/>
  <c r="GY28" i="5"/>
  <c r="W25" i="5"/>
  <c r="CF25" i="5" s="1"/>
  <c r="EN14" i="5"/>
  <c r="GX14" i="5"/>
  <c r="H4" i="2"/>
  <c r="I6" i="2"/>
  <c r="H5" i="2"/>
  <c r="C25" i="2"/>
  <c r="Q15" i="3" l="1"/>
  <c r="Q36" i="3"/>
  <c r="R15" i="3"/>
  <c r="R36" i="3"/>
  <c r="M8" i="2"/>
  <c r="M11" i="2" s="1"/>
  <c r="M63" i="2"/>
  <c r="Z15" i="3"/>
  <c r="Z36" i="3"/>
  <c r="N19" i="2"/>
  <c r="EO22" i="5"/>
  <c r="EO48" i="5" s="1"/>
  <c r="EN21" i="5"/>
  <c r="EN47" i="5" s="1"/>
  <c r="F96" i="2"/>
  <c r="CF21" i="5"/>
  <c r="CF47" i="5" s="1"/>
  <c r="N87" i="2" s="1"/>
  <c r="W47" i="5"/>
  <c r="M34" i="2"/>
  <c r="EJ39" i="5"/>
  <c r="M28" i="3"/>
  <c r="N22" i="3"/>
  <c r="M35" i="3"/>
  <c r="I23" i="3"/>
  <c r="H24" i="3"/>
  <c r="E28" i="2"/>
  <c r="E37" i="2" s="1"/>
  <c r="F31" i="2"/>
  <c r="H8" i="3"/>
  <c r="H30" i="3"/>
  <c r="R8" i="3"/>
  <c r="I16" i="3"/>
  <c r="AB16" i="3"/>
  <c r="G39" i="3"/>
  <c r="AM13" i="3"/>
  <c r="AM14" i="3" s="1"/>
  <c r="AL13" i="3"/>
  <c r="AL14" i="3" s="1"/>
  <c r="S16" i="3"/>
  <c r="S36" i="3" s="1"/>
  <c r="AA15" i="3"/>
  <c r="C31" i="3"/>
  <c r="C37" i="3"/>
  <c r="C98" i="2"/>
  <c r="C35" i="2"/>
  <c r="C97" i="2"/>
  <c r="C29" i="2"/>
  <c r="C32" i="2"/>
  <c r="Q8" i="3"/>
  <c r="Z8" i="3"/>
  <c r="C41" i="2"/>
  <c r="C44" i="2" s="1"/>
  <c r="C46" i="2" s="1"/>
  <c r="C47" i="2" s="1"/>
  <c r="H29" i="3"/>
  <c r="T13" i="3"/>
  <c r="T14" i="3" s="1"/>
  <c r="AC13" i="3"/>
  <c r="AC14" i="3" s="1"/>
  <c r="E6" i="3"/>
  <c r="E9" i="3" s="1"/>
  <c r="E100" i="2"/>
  <c r="AD13" i="3"/>
  <c r="AD14" i="3" s="1"/>
  <c r="O6" i="4"/>
  <c r="P8" i="4"/>
  <c r="O103" i="4"/>
  <c r="O75" i="4"/>
  <c r="O23" i="4" s="1"/>
  <c r="O85" i="4"/>
  <c r="O25" i="4"/>
  <c r="O32" i="4"/>
  <c r="O12" i="4"/>
  <c r="O26" i="4"/>
  <c r="O79" i="4"/>
  <c r="O74" i="4"/>
  <c r="O73" i="4"/>
  <c r="O21" i="4" s="1"/>
  <c r="O20" i="4"/>
  <c r="O34" i="4"/>
  <c r="O30" i="4"/>
  <c r="O83" i="4"/>
  <c r="O31" i="4" s="1"/>
  <c r="O33" i="4"/>
  <c r="O28" i="4"/>
  <c r="O22" i="4"/>
  <c r="O27" i="4"/>
  <c r="O16" i="4"/>
  <c r="O18" i="4"/>
  <c r="O101" i="4"/>
  <c r="O17" i="4"/>
  <c r="O35" i="4"/>
  <c r="O14" i="4"/>
  <c r="O111" i="4"/>
  <c r="O36" i="4"/>
  <c r="I58" i="2" s="1"/>
  <c r="I72" i="2" s="1"/>
  <c r="O15" i="4"/>
  <c r="O70" i="4"/>
  <c r="GV39" i="5"/>
  <c r="K51" i="2" s="1"/>
  <c r="GV45" i="5"/>
  <c r="CF19" i="5"/>
  <c r="W45" i="5"/>
  <c r="X24" i="5"/>
  <c r="CG24" i="5" s="1"/>
  <c r="X34" i="5"/>
  <c r="CG34" i="5" s="1"/>
  <c r="X14" i="5"/>
  <c r="CG14" i="5" s="1"/>
  <c r="X23" i="5"/>
  <c r="CG23" i="5" s="1"/>
  <c r="X20" i="5"/>
  <c r="X37" i="5"/>
  <c r="CG37" i="5" s="1"/>
  <c r="X36" i="5"/>
  <c r="CG36" i="5" s="1"/>
  <c r="M99" i="4"/>
  <c r="M139" i="4"/>
  <c r="M38" i="4" s="1"/>
  <c r="G57" i="2" s="1"/>
  <c r="M93" i="4"/>
  <c r="M13" i="4" s="1"/>
  <c r="GW39" i="5"/>
  <c r="L51" i="2" s="1"/>
  <c r="J96" i="2"/>
  <c r="GY20" i="5"/>
  <c r="GY46" i="5" s="1"/>
  <c r="EO20" i="5"/>
  <c r="EO46" i="5" s="1"/>
  <c r="CF46" i="5"/>
  <c r="N86" i="2" s="1"/>
  <c r="W39" i="5"/>
  <c r="N55" i="2" s="1"/>
  <c r="GX44" i="5"/>
  <c r="GX39" i="5"/>
  <c r="M51" i="2" s="1"/>
  <c r="ER11" i="5"/>
  <c r="Z5" i="5"/>
  <c r="AA11" i="5"/>
  <c r="HB11" i="5"/>
  <c r="CI11" i="5"/>
  <c r="EO13" i="5"/>
  <c r="GY13" i="5"/>
  <c r="GY21" i="5"/>
  <c r="EO21" i="5"/>
  <c r="GZ18" i="5"/>
  <c r="EP18" i="5"/>
  <c r="GZ13" i="5"/>
  <c r="EP13" i="5"/>
  <c r="GZ31" i="5"/>
  <c r="EP31" i="5"/>
  <c r="EP28" i="5"/>
  <c r="GZ28" i="5"/>
  <c r="X22" i="5"/>
  <c r="GZ7" i="5"/>
  <c r="EP7" i="5"/>
  <c r="CG7" i="5"/>
  <c r="M19" i="4"/>
  <c r="W44" i="5"/>
  <c r="GT39" i="5"/>
  <c r="I51" i="2" s="1"/>
  <c r="L43" i="4"/>
  <c r="Y7" i="5"/>
  <c r="Y6" i="5"/>
  <c r="Y4" i="5" s="1"/>
  <c r="Y27" i="5"/>
  <c r="CH27" i="5" s="1"/>
  <c r="J15" i="6"/>
  <c r="J9" i="6" s="1"/>
  <c r="H73" i="2" s="1"/>
  <c r="H65" i="2" s="1"/>
  <c r="GY33" i="5"/>
  <c r="EO33" i="5"/>
  <c r="GY29" i="5"/>
  <c r="EO29" i="5"/>
  <c r="X16" i="5"/>
  <c r="CG16" i="5" s="1"/>
  <c r="X33" i="5"/>
  <c r="CG33" i="5" s="1"/>
  <c r="X32" i="5"/>
  <c r="CG32" i="5" s="1"/>
  <c r="X21" i="5"/>
  <c r="X19" i="5"/>
  <c r="X29" i="5"/>
  <c r="CG29" i="5" s="1"/>
  <c r="X35" i="5"/>
  <c r="CG35" i="5" s="1"/>
  <c r="M90" i="4"/>
  <c r="M76" i="4"/>
  <c r="M47" i="4" s="1"/>
  <c r="M81" i="4"/>
  <c r="M29" i="4" s="1"/>
  <c r="M91" i="4"/>
  <c r="M11" i="4" s="1"/>
  <c r="EM39" i="5"/>
  <c r="EO12" i="5"/>
  <c r="GY12" i="5"/>
  <c r="CF39" i="5"/>
  <c r="CF44" i="5"/>
  <c r="N84" i="2" s="1"/>
  <c r="K6" i="6"/>
  <c r="K4" i="6" s="1"/>
  <c r="K12" i="6"/>
  <c r="K13" i="6"/>
  <c r="K15" i="6"/>
  <c r="K16" i="6"/>
  <c r="EN44" i="5"/>
  <c r="EN39" i="5"/>
  <c r="N93" i="4"/>
  <c r="N13" i="4" s="1"/>
  <c r="N144" i="4"/>
  <c r="N50" i="4" s="1"/>
  <c r="N92" i="4"/>
  <c r="N91" i="4"/>
  <c r="N11" i="4" s="1"/>
  <c r="N7" i="4"/>
  <c r="N5" i="4" s="1"/>
  <c r="N114" i="4"/>
  <c r="N298" i="4"/>
  <c r="N142" i="4"/>
  <c r="N99" i="4"/>
  <c r="N76" i="4"/>
  <c r="N229" i="4"/>
  <c r="N88" i="4"/>
  <c r="N260" i="4"/>
  <c r="N138" i="4"/>
  <c r="N57" i="4"/>
  <c r="N170" i="4"/>
  <c r="N71" i="4"/>
  <c r="N19" i="4" s="1"/>
  <c r="N81" i="4"/>
  <c r="N29" i="4" s="1"/>
  <c r="N200" i="4"/>
  <c r="N90" i="4"/>
  <c r="N104" i="4"/>
  <c r="EL44" i="5"/>
  <c r="EL39" i="5"/>
  <c r="D37" i="2"/>
  <c r="D64" i="2" s="1"/>
  <c r="D66" i="2" s="1"/>
  <c r="E62" i="2" s="1"/>
  <c r="EO25" i="5"/>
  <c r="GY25" i="5"/>
  <c r="L48" i="4"/>
  <c r="F28" i="2" s="1"/>
  <c r="L10" i="4"/>
  <c r="L42" i="4" s="1"/>
  <c r="F22" i="2"/>
  <c r="F23" i="2" s="1"/>
  <c r="K92" i="2"/>
  <c r="EO27" i="5"/>
  <c r="GY27" i="5"/>
  <c r="GY23" i="5"/>
  <c r="EO23" i="5"/>
  <c r="X15" i="5"/>
  <c r="CG15" i="5" s="1"/>
  <c r="X25" i="5"/>
  <c r="CG25" i="5" s="1"/>
  <c r="X12" i="5"/>
  <c r="X30" i="5"/>
  <c r="CG30" i="5" s="1"/>
  <c r="X26" i="5"/>
  <c r="CG26" i="5" s="1"/>
  <c r="X17" i="5"/>
  <c r="CG17" i="5" s="1"/>
  <c r="X27" i="5"/>
  <c r="CG27" i="5" s="1"/>
  <c r="M138" i="4"/>
  <c r="M144" i="4"/>
  <c r="M50" i="4" s="1"/>
  <c r="V53" i="5"/>
  <c r="M7" i="6"/>
  <c r="L5" i="6"/>
  <c r="M92" i="2"/>
  <c r="I5" i="2"/>
  <c r="I4" i="2"/>
  <c r="J6" i="2"/>
  <c r="C26" i="2"/>
  <c r="N8" i="2" l="1"/>
  <c r="N11" i="2" s="1"/>
  <c r="N63" i="2"/>
  <c r="AB15" i="3"/>
  <c r="AB36" i="3"/>
  <c r="M49" i="4"/>
  <c r="G31" i="2" s="1"/>
  <c r="N37" i="4"/>
  <c r="H56" i="2" s="1"/>
  <c r="EO47" i="5"/>
  <c r="GY47" i="5"/>
  <c r="CG22" i="5"/>
  <c r="CG48" i="5" s="1"/>
  <c r="O88" i="2" s="1"/>
  <c r="X48" i="5"/>
  <c r="CG21" i="5"/>
  <c r="CG47" i="5" s="1"/>
  <c r="O87" i="2" s="1"/>
  <c r="X47" i="5"/>
  <c r="N34" i="2"/>
  <c r="C42" i="2"/>
  <c r="K96" i="2"/>
  <c r="C70" i="2"/>
  <c r="C71" i="2" s="1"/>
  <c r="J23" i="3"/>
  <c r="I24" i="3"/>
  <c r="I29" i="3" s="1"/>
  <c r="N28" i="3"/>
  <c r="O22" i="3"/>
  <c r="N35" i="3"/>
  <c r="N30" i="3"/>
  <c r="AB8" i="3"/>
  <c r="F100" i="2"/>
  <c r="F6" i="3"/>
  <c r="F9" i="3" s="1"/>
  <c r="H39" i="3"/>
  <c r="AA8" i="3"/>
  <c r="AL16" i="3"/>
  <c r="AM16" i="3"/>
  <c r="U13" i="3"/>
  <c r="U14" i="3" s="1"/>
  <c r="AD16" i="3"/>
  <c r="AC16" i="3"/>
  <c r="AC36" i="3" s="1"/>
  <c r="AE13" i="3"/>
  <c r="AE14" i="3" s="1"/>
  <c r="K16" i="3"/>
  <c r="K15" i="3" s="1"/>
  <c r="T16" i="3"/>
  <c r="T36" i="3" s="1"/>
  <c r="C38" i="3"/>
  <c r="D13" i="2"/>
  <c r="D17" i="2" s="1"/>
  <c r="D27" i="3"/>
  <c r="J16" i="3"/>
  <c r="J15" i="3" s="1"/>
  <c r="S15" i="3"/>
  <c r="AN13" i="3"/>
  <c r="AN14" i="3" s="1"/>
  <c r="I15" i="3"/>
  <c r="HA27" i="5"/>
  <c r="EQ27" i="5"/>
  <c r="L16" i="6"/>
  <c r="L6" i="6"/>
  <c r="L4" i="6" s="1"/>
  <c r="L13" i="6"/>
  <c r="HA7" i="5"/>
  <c r="EQ7" i="5"/>
  <c r="CH7" i="5"/>
  <c r="L96" i="2"/>
  <c r="GZ36" i="5"/>
  <c r="EP36" i="5"/>
  <c r="EP14" i="5"/>
  <c r="GZ14" i="5"/>
  <c r="GY19" i="5"/>
  <c r="CF45" i="5"/>
  <c r="N85" i="2" s="1"/>
  <c r="N92" i="2" s="1"/>
  <c r="EO19" i="5"/>
  <c r="EO45" i="5" s="1"/>
  <c r="EP34" i="5"/>
  <c r="GZ34" i="5"/>
  <c r="EP30" i="5"/>
  <c r="GZ30" i="5"/>
  <c r="G22" i="2"/>
  <c r="G23" i="2" s="1"/>
  <c r="GZ16" i="5"/>
  <c r="EP16" i="5"/>
  <c r="M24" i="4"/>
  <c r="AA5" i="5"/>
  <c r="HC11" i="5"/>
  <c r="AB11" i="5"/>
  <c r="ES11" i="5"/>
  <c r="CJ11" i="5"/>
  <c r="EP27" i="5"/>
  <c r="GZ27" i="5"/>
  <c r="F52" i="2"/>
  <c r="F50" i="2" s="1"/>
  <c r="GY44" i="5"/>
  <c r="GY39" i="5"/>
  <c r="N51" i="2" s="1"/>
  <c r="M48" i="4"/>
  <c r="G28" i="2" s="1"/>
  <c r="M10" i="4"/>
  <c r="M42" i="4" s="1"/>
  <c r="GZ22" i="5"/>
  <c r="GZ48" i="5" s="1"/>
  <c r="EP22" i="5"/>
  <c r="EP48" i="5" s="1"/>
  <c r="Z34" i="5"/>
  <c r="CI34" i="5" s="1"/>
  <c r="Z22" i="5"/>
  <c r="Z28" i="5"/>
  <c r="CI28" i="5" s="1"/>
  <c r="Z12" i="5"/>
  <c r="Z6" i="5"/>
  <c r="Z4" i="5" s="1"/>
  <c r="Z30" i="5"/>
  <c r="CI30" i="5" s="1"/>
  <c r="Z7" i="5"/>
  <c r="Z37" i="5"/>
  <c r="CI37" i="5" s="1"/>
  <c r="Z18" i="5"/>
  <c r="CI18" i="5" s="1"/>
  <c r="Z23" i="5"/>
  <c r="CI23" i="5" s="1"/>
  <c r="Z31" i="5"/>
  <c r="CI31" i="5" s="1"/>
  <c r="Z24" i="5"/>
  <c r="CI24" i="5" s="1"/>
  <c r="Z33" i="5"/>
  <c r="CI33" i="5" s="1"/>
  <c r="Z35" i="5"/>
  <c r="CI35" i="5" s="1"/>
  <c r="Z26" i="5"/>
  <c r="CI26" i="5" s="1"/>
  <c r="Z16" i="5"/>
  <c r="CI16" i="5" s="1"/>
  <c r="Z36" i="5"/>
  <c r="CI36" i="5" s="1"/>
  <c r="Z14" i="5"/>
  <c r="CI14" i="5" s="1"/>
  <c r="Z15" i="5"/>
  <c r="CI15" i="5" s="1"/>
  <c r="Z32" i="5"/>
  <c r="CI32" i="5" s="1"/>
  <c r="Z21" i="5"/>
  <c r="Z47" i="5" s="1"/>
  <c r="Z19" i="5"/>
  <c r="CI19" i="5" s="1"/>
  <c r="Z20" i="5"/>
  <c r="Z29" i="5"/>
  <c r="CI29" i="5" s="1"/>
  <c r="Z27" i="5"/>
  <c r="CI27" i="5" s="1"/>
  <c r="EP37" i="5"/>
  <c r="GZ37" i="5"/>
  <c r="GZ17" i="5"/>
  <c r="EP17" i="5"/>
  <c r="EP25" i="5"/>
  <c r="GZ25" i="5"/>
  <c r="F37" i="2"/>
  <c r="EO44" i="5"/>
  <c r="EP35" i="5"/>
  <c r="GZ35" i="5"/>
  <c r="GZ32" i="5"/>
  <c r="EP32" i="5"/>
  <c r="Y18" i="5"/>
  <c r="CH18" i="5" s="1"/>
  <c r="Y32" i="5"/>
  <c r="CH32" i="5" s="1"/>
  <c r="Y29" i="5"/>
  <c r="CH29" i="5" s="1"/>
  <c r="Y35" i="5"/>
  <c r="CH35" i="5" s="1"/>
  <c r="Y22" i="5"/>
  <c r="Y24" i="5"/>
  <c r="CH24" i="5" s="1"/>
  <c r="Y34" i="5"/>
  <c r="CH34" i="5" s="1"/>
  <c r="I96" i="2"/>
  <c r="X46" i="5"/>
  <c r="CG20" i="5"/>
  <c r="GZ24" i="5"/>
  <c r="EP24" i="5"/>
  <c r="Q8" i="4"/>
  <c r="P6" i="4"/>
  <c r="P79" i="4"/>
  <c r="P70" i="4"/>
  <c r="P103" i="4"/>
  <c r="P20" i="4"/>
  <c r="P27" i="4"/>
  <c r="P83" i="4"/>
  <c r="P31" i="4" s="1"/>
  <c r="P18" i="4"/>
  <c r="P32" i="4"/>
  <c r="P35" i="4"/>
  <c r="P34" i="4"/>
  <c r="P101" i="4"/>
  <c r="P73" i="4"/>
  <c r="P16" i="4"/>
  <c r="P26" i="4"/>
  <c r="P21" i="4"/>
  <c r="P85" i="4"/>
  <c r="P33" i="4" s="1"/>
  <c r="P15" i="4"/>
  <c r="P17" i="4"/>
  <c r="P75" i="4"/>
  <c r="P23" i="4" s="1"/>
  <c r="P28" i="4"/>
  <c r="P30" i="4"/>
  <c r="P74" i="4"/>
  <c r="P22" i="4" s="1"/>
  <c r="P12" i="4"/>
  <c r="P14" i="4"/>
  <c r="P36" i="4"/>
  <c r="J58" i="2" s="1"/>
  <c r="J72" i="2" s="1"/>
  <c r="P111" i="4"/>
  <c r="P25" i="4"/>
  <c r="M37" i="4"/>
  <c r="G56" i="2" s="1"/>
  <c r="N48" i="4"/>
  <c r="H28" i="2" s="1"/>
  <c r="N10" i="4"/>
  <c r="N42" i="4" s="1"/>
  <c r="CG19" i="5"/>
  <c r="X45" i="5"/>
  <c r="Y26" i="5"/>
  <c r="CH26" i="5" s="1"/>
  <c r="Y30" i="5"/>
  <c r="CH30" i="5" s="1"/>
  <c r="Y31" i="5"/>
  <c r="CH31" i="5" s="1"/>
  <c r="Y36" i="5"/>
  <c r="CH36" i="5" s="1"/>
  <c r="M5" i="6"/>
  <c r="N7" i="6"/>
  <c r="CG12" i="5"/>
  <c r="X44" i="5"/>
  <c r="X39" i="5"/>
  <c r="O55" i="2" s="1"/>
  <c r="GZ21" i="5"/>
  <c r="GZ47" i="5" s="1"/>
  <c r="E64" i="2"/>
  <c r="E66" i="2" s="1"/>
  <c r="F62" i="2" s="1"/>
  <c r="Y25" i="5"/>
  <c r="CH25" i="5" s="1"/>
  <c r="Y15" i="5"/>
  <c r="CH15" i="5" s="1"/>
  <c r="Y21" i="5"/>
  <c r="Y13" i="5"/>
  <c r="CH13" i="5" s="1"/>
  <c r="Y37" i="5"/>
  <c r="CH37" i="5" s="1"/>
  <c r="Y20" i="5"/>
  <c r="Y28" i="5"/>
  <c r="CH28" i="5" s="1"/>
  <c r="EP26" i="5"/>
  <c r="GZ26" i="5"/>
  <c r="GZ15" i="5"/>
  <c r="EP15" i="5"/>
  <c r="N24" i="4"/>
  <c r="N139" i="4"/>
  <c r="N38" i="4" s="1"/>
  <c r="H57" i="2" s="1"/>
  <c r="K14" i="6"/>
  <c r="K9" i="6" s="1"/>
  <c r="I73" i="2" s="1"/>
  <c r="I65" i="2" s="1"/>
  <c r="GZ29" i="5"/>
  <c r="EP29" i="5"/>
  <c r="GZ33" i="5"/>
  <c r="EP33" i="5"/>
  <c r="N47" i="4"/>
  <c r="Y12" i="5"/>
  <c r="Y17" i="5"/>
  <c r="CH17" i="5" s="1"/>
  <c r="Y23" i="5"/>
  <c r="CH23" i="5" s="1"/>
  <c r="Y19" i="5"/>
  <c r="Y14" i="5"/>
  <c r="CH14" i="5" s="1"/>
  <c r="Y33" i="5"/>
  <c r="CH33" i="5" s="1"/>
  <c r="Y16" i="5"/>
  <c r="CH16" i="5" s="1"/>
  <c r="W53" i="5"/>
  <c r="GY45" i="5"/>
  <c r="M96" i="2"/>
  <c r="GZ23" i="5"/>
  <c r="EP23" i="5"/>
  <c r="O93" i="4"/>
  <c r="O13" i="4" s="1"/>
  <c r="O7" i="4"/>
  <c r="O5" i="4" s="1"/>
  <c r="O92" i="4"/>
  <c r="O91" i="4"/>
  <c r="O11" i="4" s="1"/>
  <c r="O260" i="4"/>
  <c r="O170" i="4"/>
  <c r="O114" i="4"/>
  <c r="O298" i="4"/>
  <c r="O229" i="4"/>
  <c r="O142" i="4"/>
  <c r="O57" i="4"/>
  <c r="O99" i="4"/>
  <c r="O88" i="4"/>
  <c r="O138" i="4"/>
  <c r="O200" i="4"/>
  <c r="K6" i="2"/>
  <c r="J5" i="2"/>
  <c r="J4" i="2"/>
  <c r="AM15" i="3" l="1"/>
  <c r="AM36" i="3"/>
  <c r="O8" i="2"/>
  <c r="O11" i="2" s="1"/>
  <c r="O63" i="2"/>
  <c r="AD15" i="3"/>
  <c r="AD36" i="3"/>
  <c r="AL15" i="3"/>
  <c r="AL36" i="3"/>
  <c r="D41" i="2"/>
  <c r="D44" i="2" s="1"/>
  <c r="D46" i="2" s="1"/>
  <c r="D47" i="2" s="1"/>
  <c r="D95" i="2"/>
  <c r="O19" i="2"/>
  <c r="CH22" i="5"/>
  <c r="CH48" i="5" s="1"/>
  <c r="P88" i="2" s="1"/>
  <c r="Y48" i="5"/>
  <c r="CI22" i="5"/>
  <c r="CI48" i="5" s="1"/>
  <c r="Q88" i="2" s="1"/>
  <c r="Z48" i="5"/>
  <c r="C75" i="2"/>
  <c r="EP21" i="5"/>
  <c r="EP47" i="5" s="1"/>
  <c r="O34" i="2"/>
  <c r="CH21" i="5"/>
  <c r="CH47" i="5" s="1"/>
  <c r="P87" i="2" s="1"/>
  <c r="Y47" i="5"/>
  <c r="EO39" i="5"/>
  <c r="O35" i="3"/>
  <c r="O28" i="3"/>
  <c r="P22" i="3"/>
  <c r="O30" i="3"/>
  <c r="N43" i="4"/>
  <c r="J24" i="3"/>
  <c r="J29" i="3" s="1"/>
  <c r="K23" i="3"/>
  <c r="M43" i="4"/>
  <c r="N49" i="4"/>
  <c r="H31" i="2" s="1"/>
  <c r="AL8" i="3"/>
  <c r="I8" i="3"/>
  <c r="I30" i="3"/>
  <c r="I39" i="3" s="1"/>
  <c r="D31" i="3"/>
  <c r="D37" i="3"/>
  <c r="AF13" i="3"/>
  <c r="AF14" i="3" s="1"/>
  <c r="K8" i="3"/>
  <c r="K30" i="3"/>
  <c r="AO13" i="3"/>
  <c r="AO14" i="3" s="1"/>
  <c r="AM8" i="3"/>
  <c r="AN16" i="3"/>
  <c r="D97" i="2"/>
  <c r="D35" i="2"/>
  <c r="D98" i="2"/>
  <c r="D32" i="2"/>
  <c r="D25" i="2"/>
  <c r="D26" i="2" s="1"/>
  <c r="D29" i="2"/>
  <c r="W13" i="3"/>
  <c r="W14" i="3" s="1"/>
  <c r="AC15" i="3"/>
  <c r="J8" i="3"/>
  <c r="J30" i="3"/>
  <c r="AD8" i="3"/>
  <c r="U16" i="3"/>
  <c r="AX13" i="3"/>
  <c r="AX14" i="3" s="1"/>
  <c r="S8" i="3"/>
  <c r="V13" i="3"/>
  <c r="V14" i="3" s="1"/>
  <c r="T15" i="3"/>
  <c r="L16" i="3"/>
  <c r="L15" i="3" s="1"/>
  <c r="AE16" i="3"/>
  <c r="AE36" i="3" s="1"/>
  <c r="AP13" i="3"/>
  <c r="AP14" i="3" s="1"/>
  <c r="AY13" i="3"/>
  <c r="AY14" i="3" s="1"/>
  <c r="G6" i="3"/>
  <c r="G9" i="3" s="1"/>
  <c r="G100" i="2"/>
  <c r="CH19" i="5"/>
  <c r="Y45" i="5"/>
  <c r="H22" i="2"/>
  <c r="H23" i="2" s="1"/>
  <c r="Y46" i="5"/>
  <c r="CH20" i="5"/>
  <c r="HA15" i="5"/>
  <c r="EQ15" i="5"/>
  <c r="X53" i="5"/>
  <c r="EQ36" i="5"/>
  <c r="HA36" i="5"/>
  <c r="R8" i="4"/>
  <c r="Q6" i="4"/>
  <c r="Q70" i="4"/>
  <c r="Q103" i="4"/>
  <c r="Q23" i="4" s="1"/>
  <c r="Q75" i="4"/>
  <c r="Q26" i="4"/>
  <c r="Q79" i="4"/>
  <c r="Q16" i="4"/>
  <c r="Q101" i="4"/>
  <c r="Q73" i="4"/>
  <c r="Q21" i="4" s="1"/>
  <c r="Q15" i="4"/>
  <c r="Q34" i="4"/>
  <c r="Q18" i="4"/>
  <c r="Q32" i="4"/>
  <c r="Q20" i="4"/>
  <c r="Q35" i="4"/>
  <c r="Q17" i="4"/>
  <c r="Q12" i="4"/>
  <c r="Q85" i="4"/>
  <c r="Q33" i="4" s="1"/>
  <c r="Q27" i="4"/>
  <c r="Q28" i="4"/>
  <c r="Q111" i="4"/>
  <c r="Q30" i="4"/>
  <c r="Q25" i="4"/>
  <c r="Q36" i="4"/>
  <c r="K58" i="2" s="1"/>
  <c r="K72" i="2" s="1"/>
  <c r="Q83" i="4"/>
  <c r="Q31" i="4" s="1"/>
  <c r="Q74" i="4"/>
  <c r="Q22" i="4" s="1"/>
  <c r="Q14" i="4"/>
  <c r="HA34" i="5"/>
  <c r="EQ34" i="5"/>
  <c r="HA29" i="5"/>
  <c r="EQ29" i="5"/>
  <c r="ER19" i="5"/>
  <c r="ER45" i="5" s="1"/>
  <c r="HB19" i="5"/>
  <c r="HB45" i="5" s="1"/>
  <c r="CI45" i="5"/>
  <c r="Q85" i="2" s="1"/>
  <c r="HB14" i="5"/>
  <c r="ER14" i="5"/>
  <c r="ER35" i="5"/>
  <c r="HB35" i="5"/>
  <c r="HB23" i="5"/>
  <c r="ER23" i="5"/>
  <c r="ER30" i="5"/>
  <c r="HB30" i="5"/>
  <c r="HB28" i="5"/>
  <c r="ER28" i="5"/>
  <c r="ER34" i="5"/>
  <c r="HB34" i="5"/>
  <c r="G52" i="2"/>
  <c r="G50" i="2" s="1"/>
  <c r="HA23" i="5"/>
  <c r="EQ23" i="5"/>
  <c r="HA37" i="5"/>
  <c r="EQ37" i="5"/>
  <c r="HA31" i="5"/>
  <c r="EQ31" i="5"/>
  <c r="GZ19" i="5"/>
  <c r="GZ45" i="5" s="1"/>
  <c r="EP19" i="5"/>
  <c r="EP45" i="5" s="1"/>
  <c r="CG45" i="5"/>
  <c r="O85" i="2" s="1"/>
  <c r="HA24" i="5"/>
  <c r="EQ24" i="5"/>
  <c r="HA32" i="5"/>
  <c r="EQ32" i="5"/>
  <c r="F64" i="2"/>
  <c r="F66" i="2" s="1"/>
  <c r="G62" i="2" s="1"/>
  <c r="ER27" i="5"/>
  <c r="HB27" i="5"/>
  <c r="Z45" i="5"/>
  <c r="CI21" i="5"/>
  <c r="CI47" i="5" s="1"/>
  <c r="Q87" i="2" s="1"/>
  <c r="HB36" i="5"/>
  <c r="ER36" i="5"/>
  <c r="ER33" i="5"/>
  <c r="HB33" i="5"/>
  <c r="ER18" i="5"/>
  <c r="HB18" i="5"/>
  <c r="Z25" i="5"/>
  <c r="CI25" i="5" s="1"/>
  <c r="N96" i="2"/>
  <c r="AC11" i="5"/>
  <c r="AB5" i="5"/>
  <c r="ET11" i="5"/>
  <c r="CK11" i="5"/>
  <c r="HD11" i="5"/>
  <c r="L12" i="6"/>
  <c r="O37" i="4"/>
  <c r="I56" i="2" s="1"/>
  <c r="EQ16" i="5"/>
  <c r="HA16" i="5"/>
  <c r="EQ25" i="5"/>
  <c r="HA25" i="5"/>
  <c r="EP12" i="5"/>
  <c r="GZ12" i="5"/>
  <c r="CG44" i="5"/>
  <c r="O84" i="2" s="1"/>
  <c r="CG39" i="5"/>
  <c r="O104" i="4"/>
  <c r="O76" i="4"/>
  <c r="O144" i="4"/>
  <c r="O50" i="4" s="1"/>
  <c r="EQ33" i="5"/>
  <c r="HA33" i="5"/>
  <c r="HA17" i="5"/>
  <c r="EQ17" i="5"/>
  <c r="HA13" i="5"/>
  <c r="EQ13" i="5"/>
  <c r="O7" i="6"/>
  <c r="N5" i="6"/>
  <c r="HA30" i="5"/>
  <c r="EQ30" i="5"/>
  <c r="EQ22" i="5"/>
  <c r="EQ48" i="5" s="1"/>
  <c r="HA22" i="5"/>
  <c r="HA48" i="5" s="1"/>
  <c r="HA18" i="5"/>
  <c r="EQ18" i="5"/>
  <c r="HB29" i="5"/>
  <c r="ER29" i="5"/>
  <c r="ER32" i="5"/>
  <c r="HB32" i="5"/>
  <c r="HB16" i="5"/>
  <c r="ER16" i="5"/>
  <c r="ER24" i="5"/>
  <c r="HB24" i="5"/>
  <c r="HB37" i="5"/>
  <c r="ER37" i="5"/>
  <c r="Z17" i="5"/>
  <c r="CI17" i="5" s="1"/>
  <c r="Z13" i="5"/>
  <c r="CI13" i="5" s="1"/>
  <c r="L15" i="6"/>
  <c r="L14" i="6"/>
  <c r="O71" i="4"/>
  <c r="O81" i="4"/>
  <c r="O29" i="4" s="1"/>
  <c r="O90" i="4"/>
  <c r="O139" i="4"/>
  <c r="O38" i="4" s="1"/>
  <c r="I57" i="2" s="1"/>
  <c r="HA14" i="5"/>
  <c r="EQ14" i="5"/>
  <c r="CH12" i="5"/>
  <c r="Y44" i="5"/>
  <c r="Y39" i="5"/>
  <c r="P55" i="2" s="1"/>
  <c r="EQ28" i="5"/>
  <c r="HA28" i="5"/>
  <c r="EQ21" i="5"/>
  <c r="M16" i="6"/>
  <c r="M6" i="6"/>
  <c r="M4" i="6" s="1"/>
  <c r="HA26" i="5"/>
  <c r="EQ26" i="5"/>
  <c r="P7" i="4"/>
  <c r="P5" i="4" s="1"/>
  <c r="P139" i="4"/>
  <c r="P38" i="4" s="1"/>
  <c r="J57" i="2" s="1"/>
  <c r="P91" i="4"/>
  <c r="P11" i="4" s="1"/>
  <c r="P200" i="4"/>
  <c r="P260" i="4"/>
  <c r="P99" i="4"/>
  <c r="P298" i="4"/>
  <c r="P88" i="4"/>
  <c r="P229" i="4"/>
  <c r="P142" i="4"/>
  <c r="P104" i="4"/>
  <c r="P57" i="4"/>
  <c r="P170" i="4"/>
  <c r="P76" i="4"/>
  <c r="P114" i="4"/>
  <c r="P71" i="4"/>
  <c r="P19" i="4" s="1"/>
  <c r="GZ20" i="5"/>
  <c r="GZ46" i="5" s="1"/>
  <c r="EP20" i="5"/>
  <c r="EP46" i="5" s="1"/>
  <c r="CG46" i="5"/>
  <c r="O86" i="2" s="1"/>
  <c r="EQ35" i="5"/>
  <c r="HA35" i="5"/>
  <c r="Z46" i="5"/>
  <c r="CI20" i="5"/>
  <c r="ER15" i="5"/>
  <c r="HB15" i="5"/>
  <c r="ER26" i="5"/>
  <c r="HB26" i="5"/>
  <c r="ER31" i="5"/>
  <c r="HB31" i="5"/>
  <c r="HB7" i="5"/>
  <c r="CI7" i="5"/>
  <c r="ER7" i="5"/>
  <c r="CI12" i="5"/>
  <c r="ER22" i="5"/>
  <c r="ER48" i="5" s="1"/>
  <c r="AA20" i="5"/>
  <c r="AA12" i="5"/>
  <c r="AA37" i="5"/>
  <c r="CJ37" i="5" s="1"/>
  <c r="AA17" i="5"/>
  <c r="CJ17" i="5" s="1"/>
  <c r="AA26" i="5"/>
  <c r="CJ26" i="5" s="1"/>
  <c r="AA30" i="5"/>
  <c r="CJ30" i="5" s="1"/>
  <c r="AA21" i="5"/>
  <c r="AA35" i="5"/>
  <c r="CJ35" i="5" s="1"/>
  <c r="AA32" i="5"/>
  <c r="CJ32" i="5" s="1"/>
  <c r="AA6" i="5"/>
  <c r="AA4" i="5" s="1"/>
  <c r="AA29" i="5"/>
  <c r="CJ29" i="5" s="1"/>
  <c r="AA7" i="5"/>
  <c r="AA14" i="5"/>
  <c r="CJ14" i="5" s="1"/>
  <c r="AA27" i="5"/>
  <c r="CJ27" i="5" s="1"/>
  <c r="AA18" i="5"/>
  <c r="CJ18" i="5" s="1"/>
  <c r="AA36" i="5"/>
  <c r="CJ36" i="5" s="1"/>
  <c r="AA24" i="5"/>
  <c r="CJ24" i="5" s="1"/>
  <c r="AA25" i="5"/>
  <c r="CJ25" i="5" s="1"/>
  <c r="AA31" i="5"/>
  <c r="CJ31" i="5" s="1"/>
  <c r="AA33" i="5"/>
  <c r="CJ33" i="5" s="1"/>
  <c r="AA23" i="5"/>
  <c r="CJ23" i="5" s="1"/>
  <c r="AA16" i="5"/>
  <c r="CJ16" i="5" s="1"/>
  <c r="AA15" i="5"/>
  <c r="CJ15" i="5" s="1"/>
  <c r="AA28" i="5"/>
  <c r="CJ28" i="5" s="1"/>
  <c r="AA22" i="5"/>
  <c r="G37" i="2"/>
  <c r="K5" i="2"/>
  <c r="K4" i="2"/>
  <c r="L6" i="2"/>
  <c r="P8" i="2" l="1"/>
  <c r="P11" i="2" s="1"/>
  <c r="P63" i="2"/>
  <c r="U15" i="3"/>
  <c r="U8" i="3" s="1"/>
  <c r="U36" i="3"/>
  <c r="AN15" i="3"/>
  <c r="AN36" i="3"/>
  <c r="O24" i="4"/>
  <c r="D42" i="2"/>
  <c r="D70" i="2"/>
  <c r="D71" i="2" s="1"/>
  <c r="D75" i="2" s="1"/>
  <c r="EQ47" i="5"/>
  <c r="P19" i="2"/>
  <c r="CJ22" i="5"/>
  <c r="CJ48" i="5" s="1"/>
  <c r="R88" i="2" s="1"/>
  <c r="AA48" i="5"/>
  <c r="HB22" i="5"/>
  <c r="HB48" i="5" s="1"/>
  <c r="Q19" i="2" s="1"/>
  <c r="HA21" i="5"/>
  <c r="HA47" i="5" s="1"/>
  <c r="P34" i="2" s="1"/>
  <c r="CJ21" i="5"/>
  <c r="CJ47" i="5" s="1"/>
  <c r="R87" i="2" s="1"/>
  <c r="AA47" i="5"/>
  <c r="Z39" i="5"/>
  <c r="Q55" i="2" s="1"/>
  <c r="O92" i="2"/>
  <c r="H52" i="2"/>
  <c r="H50" i="2" s="1"/>
  <c r="Q22" i="3"/>
  <c r="P35" i="3"/>
  <c r="P28" i="3"/>
  <c r="P30" i="3"/>
  <c r="K24" i="3"/>
  <c r="K29" i="3" s="1"/>
  <c r="L23" i="3"/>
  <c r="O49" i="4"/>
  <c r="I31" i="2" s="1"/>
  <c r="L8" i="3"/>
  <c r="L30" i="3"/>
  <c r="AO16" i="3"/>
  <c r="AO36" i="3" s="1"/>
  <c r="AF16" i="3"/>
  <c r="H6" i="3"/>
  <c r="H9" i="3" s="1"/>
  <c r="H100" i="2"/>
  <c r="AP16" i="3"/>
  <c r="V16" i="3"/>
  <c r="AG13" i="3"/>
  <c r="AG14" i="3" s="1"/>
  <c r="AC8" i="3"/>
  <c r="M16" i="3"/>
  <c r="M15" i="3" s="1"/>
  <c r="AQ13" i="3"/>
  <c r="AQ14" i="3" s="1"/>
  <c r="X13" i="3"/>
  <c r="X14" i="3" s="1"/>
  <c r="K39" i="3"/>
  <c r="AN8" i="3"/>
  <c r="E27" i="3"/>
  <c r="E13" i="2"/>
  <c r="E17" i="2" s="1"/>
  <c r="E95" i="2" s="1"/>
  <c r="D38" i="3"/>
  <c r="J39" i="3"/>
  <c r="AY16" i="3"/>
  <c r="AY36" i="3" s="1"/>
  <c r="AE15" i="3"/>
  <c r="T8" i="3"/>
  <c r="AX36" i="3"/>
  <c r="W15" i="3"/>
  <c r="W16" i="3"/>
  <c r="W36" i="3" s="1"/>
  <c r="AZ13" i="3"/>
  <c r="AZ14" i="3" s="1"/>
  <c r="HC24" i="5"/>
  <c r="ES24" i="5"/>
  <c r="HC30" i="5"/>
  <c r="ES30" i="5"/>
  <c r="ER21" i="5"/>
  <c r="ER47" i="5" s="1"/>
  <c r="HB21" i="5"/>
  <c r="HB47" i="5" s="1"/>
  <c r="Q34" i="2" s="1"/>
  <c r="HC28" i="5"/>
  <c r="ES28" i="5"/>
  <c r="HC7" i="5"/>
  <c r="ES7" i="5"/>
  <c r="CJ7" i="5"/>
  <c r="ES26" i="5"/>
  <c r="HC26" i="5"/>
  <c r="CJ12" i="5"/>
  <c r="HC31" i="5"/>
  <c r="ES31" i="5"/>
  <c r="HC29" i="5"/>
  <c r="ES29" i="5"/>
  <c r="ES17" i="5"/>
  <c r="HC17" i="5"/>
  <c r="CI46" i="5"/>
  <c r="Q86" i="2" s="1"/>
  <c r="ER20" i="5"/>
  <c r="ER46" i="5" s="1"/>
  <c r="HB20" i="5"/>
  <c r="HB46" i="5" s="1"/>
  <c r="P138" i="4"/>
  <c r="P49" i="4" s="1"/>
  <c r="P93" i="4"/>
  <c r="P13" i="4" s="1"/>
  <c r="M14" i="6"/>
  <c r="M12" i="6"/>
  <c r="O19" i="4"/>
  <c r="O47" i="4"/>
  <c r="EP44" i="5"/>
  <c r="EP39" i="5"/>
  <c r="G64" i="2"/>
  <c r="G66" i="2" s="1"/>
  <c r="H62" i="2" s="1"/>
  <c r="HC16" i="5"/>
  <c r="ES16" i="5"/>
  <c r="HC25" i="5"/>
  <c r="ES25" i="5"/>
  <c r="ES27" i="5"/>
  <c r="HC27" i="5"/>
  <c r="AA13" i="5"/>
  <c r="CJ13" i="5" s="1"/>
  <c r="AA19" i="5"/>
  <c r="AA34" i="5"/>
  <c r="CJ34" i="5" s="1"/>
  <c r="Z44" i="5"/>
  <c r="P81" i="4"/>
  <c r="P29" i="4" s="1"/>
  <c r="P144" i="4"/>
  <c r="P50" i="4" s="1"/>
  <c r="M15" i="6"/>
  <c r="Y53" i="5"/>
  <c r="ER17" i="5"/>
  <c r="HB17" i="5"/>
  <c r="S8" i="4"/>
  <c r="R6" i="4"/>
  <c r="R85" i="4"/>
  <c r="R103" i="4"/>
  <c r="R32" i="4"/>
  <c r="R25" i="4"/>
  <c r="R17" i="4"/>
  <c r="R70" i="4"/>
  <c r="R36" i="4"/>
  <c r="L58" i="2" s="1"/>
  <c r="L72" i="2" s="1"/>
  <c r="R28" i="4"/>
  <c r="R20" i="4"/>
  <c r="R12" i="4"/>
  <c r="R73" i="4"/>
  <c r="R34" i="4"/>
  <c r="R74" i="4"/>
  <c r="R15" i="4"/>
  <c r="R83" i="4"/>
  <c r="R31" i="4" s="1"/>
  <c r="R18" i="4"/>
  <c r="R111" i="4"/>
  <c r="R30" i="4"/>
  <c r="R22" i="4"/>
  <c r="R14" i="4"/>
  <c r="R79" i="4"/>
  <c r="R27" i="4" s="1"/>
  <c r="R101" i="4"/>
  <c r="R21" i="4" s="1"/>
  <c r="R16" i="4"/>
  <c r="R33" i="4"/>
  <c r="R35" i="4"/>
  <c r="R75" i="4"/>
  <c r="R23" i="4" s="1"/>
  <c r="R26" i="4"/>
  <c r="HA20" i="5"/>
  <c r="HA46" i="5" s="1"/>
  <c r="CH46" i="5"/>
  <c r="P86" i="2" s="1"/>
  <c r="EQ20" i="5"/>
  <c r="EQ46" i="5" s="1"/>
  <c r="O48" i="4"/>
  <c r="I28" i="2" s="1"/>
  <c r="O10" i="4"/>
  <c r="O42" i="4" s="1"/>
  <c r="EQ19" i="5"/>
  <c r="EQ45" i="5" s="1"/>
  <c r="HA19" i="5"/>
  <c r="HA45" i="5" s="1"/>
  <c r="CH45" i="5"/>
  <c r="P85" i="2" s="1"/>
  <c r="HC23" i="5"/>
  <c r="ES23" i="5"/>
  <c r="HC14" i="5"/>
  <c r="ES14" i="5"/>
  <c r="HC37" i="5"/>
  <c r="ES37" i="5"/>
  <c r="CI44" i="5"/>
  <c r="Q84" i="2" s="1"/>
  <c r="ER12" i="5"/>
  <c r="HB12" i="5"/>
  <c r="CI39" i="5"/>
  <c r="P24" i="4"/>
  <c r="EQ12" i="5"/>
  <c r="HA12" i="5"/>
  <c r="CH39" i="5"/>
  <c r="CH44" i="5"/>
  <c r="P84" i="2" s="1"/>
  <c r="N6" i="6"/>
  <c r="N4" i="6" s="1"/>
  <c r="GZ39" i="5"/>
  <c r="O51" i="2" s="1"/>
  <c r="GZ44" i="5"/>
  <c r="L9" i="6"/>
  <c r="J73" i="2" s="1"/>
  <c r="J65" i="2" s="1"/>
  <c r="AB6" i="5"/>
  <c r="AB4" i="5" s="1"/>
  <c r="AB28" i="5"/>
  <c r="CK28" i="5" s="1"/>
  <c r="AB25" i="5"/>
  <c r="CK25" i="5" s="1"/>
  <c r="AB15" i="5"/>
  <c r="CK15" i="5" s="1"/>
  <c r="AB36" i="5"/>
  <c r="CK36" i="5" s="1"/>
  <c r="AB22" i="5"/>
  <c r="AB27" i="5"/>
  <c r="CK27" i="5" s="1"/>
  <c r="AB21" i="5"/>
  <c r="AB7" i="5"/>
  <c r="AB32" i="5"/>
  <c r="CK32" i="5" s="1"/>
  <c r="AB18" i="5"/>
  <c r="CK18" i="5" s="1"/>
  <c r="AB13" i="5"/>
  <c r="CK13" i="5" s="1"/>
  <c r="AB37" i="5"/>
  <c r="CK37" i="5" s="1"/>
  <c r="AB30" i="5"/>
  <c r="CK30" i="5" s="1"/>
  <c r="AB31" i="5"/>
  <c r="CK31" i="5" s="1"/>
  <c r="AB20" i="5"/>
  <c r="AB35" i="5"/>
  <c r="CK35" i="5" s="1"/>
  <c r="AB26" i="5"/>
  <c r="CK26" i="5" s="1"/>
  <c r="AB24" i="5"/>
  <c r="CK24" i="5" s="1"/>
  <c r="AB12" i="5"/>
  <c r="AB33" i="5"/>
  <c r="CK33" i="5" s="1"/>
  <c r="AB29" i="5"/>
  <c r="CK29" i="5" s="1"/>
  <c r="HB25" i="5"/>
  <c r="ER25" i="5"/>
  <c r="ES22" i="5"/>
  <c r="ES48" i="5" s="1"/>
  <c r="HC22" i="5"/>
  <c r="HC48" i="5" s="1"/>
  <c r="ES32" i="5"/>
  <c r="HC32" i="5"/>
  <c r="ES33" i="5"/>
  <c r="HC33" i="5"/>
  <c r="HC36" i="5"/>
  <c r="ES36" i="5"/>
  <c r="HC35" i="5"/>
  <c r="ES35" i="5"/>
  <c r="M13" i="6"/>
  <c r="O5" i="6"/>
  <c r="P7" i="6"/>
  <c r="ES15" i="5"/>
  <c r="HC15" i="5"/>
  <c r="HC18" i="5"/>
  <c r="ES18" i="5"/>
  <c r="HC21" i="5"/>
  <c r="HC47" i="5" s="1"/>
  <c r="ES21" i="5"/>
  <c r="ES47" i="5" s="1"/>
  <c r="CJ20" i="5"/>
  <c r="AA46" i="5"/>
  <c r="P90" i="4"/>
  <c r="P92" i="4"/>
  <c r="P37" i="4" s="1"/>
  <c r="J56" i="2" s="1"/>
  <c r="ER13" i="5"/>
  <c r="HB13" i="5"/>
  <c r="CL11" i="5"/>
  <c r="EU11" i="5"/>
  <c r="AD11" i="5"/>
  <c r="AC5" i="5"/>
  <c r="HE11" i="5"/>
  <c r="P47" i="4"/>
  <c r="Q93" i="4"/>
  <c r="Q13" i="4" s="1"/>
  <c r="Q7" i="4"/>
  <c r="Q5" i="4" s="1"/>
  <c r="Q139" i="4"/>
  <c r="Q38" i="4" s="1"/>
  <c r="K57" i="2" s="1"/>
  <c r="Q92" i="4"/>
  <c r="Q91" i="4"/>
  <c r="Q11" i="4" s="1"/>
  <c r="Q144" i="4"/>
  <c r="Q50" i="4" s="1"/>
  <c r="Q114" i="4"/>
  <c r="Q170" i="4"/>
  <c r="Q142" i="4"/>
  <c r="Q229" i="4"/>
  <c r="Q138" i="4"/>
  <c r="Q49" i="4" s="1"/>
  <c r="Q260" i="4"/>
  <c r="Q200" i="4"/>
  <c r="Q298" i="4"/>
  <c r="Q71" i="4"/>
  <c r="Q19" i="4" s="1"/>
  <c r="Q99" i="4"/>
  <c r="Q88" i="4"/>
  <c r="Q76" i="4"/>
  <c r="Q90" i="4"/>
  <c r="Q81" i="4"/>
  <c r="Q29" i="4" s="1"/>
  <c r="Q104" i="4"/>
  <c r="Q57" i="4"/>
  <c r="H37" i="2"/>
  <c r="L4" i="2"/>
  <c r="L5" i="2"/>
  <c r="M6" i="2"/>
  <c r="O43" i="4" l="1"/>
  <c r="AP15" i="3"/>
  <c r="AP36" i="3"/>
  <c r="Q8" i="2"/>
  <c r="Q11" i="2" s="1"/>
  <c r="Q63" i="2"/>
  <c r="V15" i="3"/>
  <c r="V36" i="3"/>
  <c r="AF15" i="3"/>
  <c r="AF36" i="3"/>
  <c r="CK22" i="5"/>
  <c r="CK48" i="5" s="1"/>
  <c r="S88" i="2" s="1"/>
  <c r="AB48" i="5"/>
  <c r="R19" i="2"/>
  <c r="Q92" i="2"/>
  <c r="R34" i="2"/>
  <c r="CK21" i="5"/>
  <c r="Z53" i="5"/>
  <c r="M23" i="3"/>
  <c r="L24" i="3"/>
  <c r="L29" i="3" s="1"/>
  <c r="L39" i="3" s="1"/>
  <c r="Q35" i="3"/>
  <c r="Q28" i="3"/>
  <c r="R22" i="3"/>
  <c r="Q30" i="3"/>
  <c r="K31" i="2"/>
  <c r="E31" i="3"/>
  <c r="E37" i="3"/>
  <c r="X16" i="3"/>
  <c r="V8" i="3"/>
  <c r="AF8" i="3"/>
  <c r="AI13" i="3"/>
  <c r="AI14" i="3" s="1"/>
  <c r="AY15" i="3"/>
  <c r="Y13" i="3"/>
  <c r="Y14" i="3" s="1"/>
  <c r="AH13" i="3"/>
  <c r="AH14" i="3" s="1"/>
  <c r="I6" i="3"/>
  <c r="I9" i="3" s="1"/>
  <c r="I100" i="2"/>
  <c r="AR13" i="3"/>
  <c r="AR14" i="3" s="1"/>
  <c r="AZ16" i="3"/>
  <c r="AZ36" i="3" s="1"/>
  <c r="W8" i="3"/>
  <c r="AQ16" i="3"/>
  <c r="AQ36" i="3" s="1"/>
  <c r="M8" i="3"/>
  <c r="M30" i="3"/>
  <c r="AP8" i="3"/>
  <c r="BA13" i="3"/>
  <c r="BA14" i="3" s="1"/>
  <c r="AE8" i="3"/>
  <c r="E97" i="2"/>
  <c r="E35" i="2"/>
  <c r="E98" i="2"/>
  <c r="E32" i="2"/>
  <c r="E29" i="2"/>
  <c r="E25" i="2"/>
  <c r="E26" i="2" s="1"/>
  <c r="E41" i="2"/>
  <c r="AG16" i="3"/>
  <c r="BB13" i="3"/>
  <c r="BB14" i="3" s="1"/>
  <c r="AO15" i="3"/>
  <c r="ET24" i="5"/>
  <c r="HD24" i="5"/>
  <c r="CK20" i="5"/>
  <c r="AB46" i="5"/>
  <c r="ET32" i="5"/>
  <c r="HD32" i="5"/>
  <c r="N12" i="6"/>
  <c r="EQ39" i="5"/>
  <c r="EQ44" i="5"/>
  <c r="ES34" i="5"/>
  <c r="HC34" i="5"/>
  <c r="AA39" i="5"/>
  <c r="R55" i="2" s="1"/>
  <c r="Q24" i="4"/>
  <c r="AC7" i="5"/>
  <c r="AC6" i="5"/>
  <c r="AC4" i="5" s="1"/>
  <c r="AC12" i="5"/>
  <c r="P48" i="4"/>
  <c r="J28" i="2" s="1"/>
  <c r="P10" i="4"/>
  <c r="P42" i="4" s="1"/>
  <c r="AB23" i="5"/>
  <c r="CK23" i="5" s="1"/>
  <c r="AB14" i="5"/>
  <c r="CK14" i="5" s="1"/>
  <c r="AB34" i="5"/>
  <c r="CK34" i="5" s="1"/>
  <c r="AB19" i="5"/>
  <c r="CK7" i="5"/>
  <c r="HD7" i="5"/>
  <c r="ET7" i="5"/>
  <c r="AB16" i="5"/>
  <c r="CK16" i="5" s="1"/>
  <c r="AB17" i="5"/>
  <c r="CK17" i="5" s="1"/>
  <c r="N16" i="6"/>
  <c r="P92" i="2"/>
  <c r="CJ19" i="5"/>
  <c r="CJ39" i="5" s="1"/>
  <c r="AA45" i="5"/>
  <c r="I22" i="2"/>
  <c r="I23" i="2" s="1"/>
  <c r="I52" i="2"/>
  <c r="I50" i="2" s="1"/>
  <c r="P43" i="4"/>
  <c r="AA44" i="5"/>
  <c r="HD29" i="5"/>
  <c r="ET29" i="5"/>
  <c r="ET25" i="5"/>
  <c r="HD25" i="5"/>
  <c r="R93" i="4"/>
  <c r="R13" i="4" s="1"/>
  <c r="R144" i="4"/>
  <c r="R50" i="4" s="1"/>
  <c r="R92" i="4"/>
  <c r="R91" i="4"/>
  <c r="R11" i="4" s="1"/>
  <c r="R7" i="4"/>
  <c r="R5" i="4" s="1"/>
  <c r="R260" i="4"/>
  <c r="R170" i="4"/>
  <c r="R99" i="4"/>
  <c r="R81" i="4"/>
  <c r="R29" i="4" s="1"/>
  <c r="R138" i="4"/>
  <c r="R229" i="4"/>
  <c r="R200" i="4"/>
  <c r="R90" i="4"/>
  <c r="R104" i="4"/>
  <c r="R24" i="4" s="1"/>
  <c r="R298" i="4"/>
  <c r="R71" i="4"/>
  <c r="R19" i="4" s="1"/>
  <c r="R142" i="4"/>
  <c r="R114" i="4"/>
  <c r="R88" i="4"/>
  <c r="R76" i="4"/>
  <c r="R57" i="4"/>
  <c r="ES13" i="5"/>
  <c r="HC13" i="5"/>
  <c r="J31" i="2"/>
  <c r="ES12" i="5"/>
  <c r="HC12" i="5"/>
  <c r="CJ44" i="5"/>
  <c r="R84" i="2" s="1"/>
  <c r="Q48" i="4"/>
  <c r="K28" i="2" s="1"/>
  <c r="Q10" i="4"/>
  <c r="Q42" i="4" s="1"/>
  <c r="HD37" i="5"/>
  <c r="ET37" i="5"/>
  <c r="ET22" i="5"/>
  <c r="ET48" i="5" s="1"/>
  <c r="HD22" i="5"/>
  <c r="HD48" i="5" s="1"/>
  <c r="ER44" i="5"/>
  <c r="ER39" i="5"/>
  <c r="HF11" i="5"/>
  <c r="CM11" i="5"/>
  <c r="AD5" i="5"/>
  <c r="AE11" i="5"/>
  <c r="EV11" i="5"/>
  <c r="P5" i="6"/>
  <c r="Q7" i="6"/>
  <c r="ET33" i="5"/>
  <c r="HD33" i="5"/>
  <c r="ET26" i="5"/>
  <c r="HD26" i="5"/>
  <c r="HD31" i="5"/>
  <c r="ET31" i="5"/>
  <c r="HD13" i="5"/>
  <c r="ET13" i="5"/>
  <c r="ET21" i="5"/>
  <c r="HD21" i="5"/>
  <c r="ET36" i="5"/>
  <c r="HD36" i="5"/>
  <c r="ET28" i="5"/>
  <c r="HD28" i="5"/>
  <c r="O96" i="2"/>
  <c r="N15" i="6"/>
  <c r="H64" i="2"/>
  <c r="H66" i="2" s="1"/>
  <c r="I62" i="2" s="1"/>
  <c r="Q37" i="4"/>
  <c r="K56" i="2" s="1"/>
  <c r="J22" i="2"/>
  <c r="J23" i="2" s="1"/>
  <c r="ES20" i="5"/>
  <c r="ES46" i="5" s="1"/>
  <c r="HC20" i="5"/>
  <c r="HC46" i="5" s="1"/>
  <c r="CJ46" i="5"/>
  <c r="R86" i="2" s="1"/>
  <c r="O13" i="6"/>
  <c r="O6" i="6"/>
  <c r="O4" i="6" s="1"/>
  <c r="O12" i="6"/>
  <c r="O14" i="6"/>
  <c r="Q47" i="4"/>
  <c r="CK12" i="5"/>
  <c r="ET35" i="5"/>
  <c r="HD35" i="5"/>
  <c r="HD30" i="5"/>
  <c r="ET30" i="5"/>
  <c r="HD18" i="5"/>
  <c r="ET18" i="5"/>
  <c r="HD27" i="5"/>
  <c r="ET27" i="5"/>
  <c r="HD15" i="5"/>
  <c r="ET15" i="5"/>
  <c r="N13" i="6"/>
  <c r="N14" i="6"/>
  <c r="HA39" i="5"/>
  <c r="P51" i="2" s="1"/>
  <c r="HA44" i="5"/>
  <c r="HB44" i="5"/>
  <c r="HB39" i="5"/>
  <c r="Q51" i="2" s="1"/>
  <c r="T8" i="4"/>
  <c r="S6" i="4"/>
  <c r="S111" i="4"/>
  <c r="S74" i="4"/>
  <c r="S34" i="4"/>
  <c r="S25" i="4"/>
  <c r="S32" i="4"/>
  <c r="S12" i="4"/>
  <c r="S85" i="4"/>
  <c r="S33" i="4" s="1"/>
  <c r="S15" i="4"/>
  <c r="S103" i="4"/>
  <c r="S75" i="4"/>
  <c r="S22" i="4"/>
  <c r="S30" i="4"/>
  <c r="S17" i="4"/>
  <c r="S28" i="4"/>
  <c r="S73" i="4"/>
  <c r="S21" i="4" s="1"/>
  <c r="S101" i="4"/>
  <c r="S14" i="4"/>
  <c r="S16" i="4"/>
  <c r="S83" i="4"/>
  <c r="S31" i="4" s="1"/>
  <c r="S70" i="4"/>
  <c r="S18" i="4" s="1"/>
  <c r="S79" i="4"/>
  <c r="S27" i="4" s="1"/>
  <c r="S36" i="4"/>
  <c r="M58" i="2" s="1"/>
  <c r="M72" i="2" s="1"/>
  <c r="S35" i="4"/>
  <c r="S23" i="4"/>
  <c r="S26" i="4"/>
  <c r="S20" i="4"/>
  <c r="M9" i="6"/>
  <c r="K73" i="2" s="1"/>
  <c r="K65" i="2" s="1"/>
  <c r="N6" i="2"/>
  <c r="M5" i="2"/>
  <c r="M4" i="2"/>
  <c r="R8" i="2" l="1"/>
  <c r="R11" i="2" s="1"/>
  <c r="R63" i="2"/>
  <c r="X15" i="3"/>
  <c r="X8" i="3" s="1"/>
  <c r="X36" i="3"/>
  <c r="AG15" i="3"/>
  <c r="AG36" i="3"/>
  <c r="AB47" i="5"/>
  <c r="CK47" i="5"/>
  <c r="S87" i="2" s="1"/>
  <c r="HD47" i="5"/>
  <c r="S34" i="2" s="1"/>
  <c r="S19" i="2"/>
  <c r="AB44" i="5"/>
  <c r="AB39" i="5"/>
  <c r="S55" i="2" s="1"/>
  <c r="R35" i="3"/>
  <c r="R28" i="3"/>
  <c r="S22" i="3"/>
  <c r="R30" i="3"/>
  <c r="M24" i="3"/>
  <c r="M29" i="3" s="1"/>
  <c r="N23" i="3"/>
  <c r="Q43" i="4"/>
  <c r="AZ15" i="3"/>
  <c r="AZ8" i="3" s="1"/>
  <c r="J52" i="2"/>
  <c r="J50" i="2" s="1"/>
  <c r="BB16" i="3"/>
  <c r="BB36" i="3" s="1"/>
  <c r="AI16" i="3"/>
  <c r="E38" i="3"/>
  <c r="F13" i="2"/>
  <c r="F17" i="2" s="1"/>
  <c r="F95" i="2" s="1"/>
  <c r="F27" i="3"/>
  <c r="AS13" i="3"/>
  <c r="AS14" i="3" s="1"/>
  <c r="E70" i="2"/>
  <c r="E71" i="2" s="1"/>
  <c r="E75" i="2" s="1"/>
  <c r="E44" i="2"/>
  <c r="E46" i="2" s="1"/>
  <c r="E47" i="2" s="1"/>
  <c r="E42" i="2"/>
  <c r="AR16" i="3"/>
  <c r="AR36" i="3" s="1"/>
  <c r="AH16" i="3"/>
  <c r="AO8" i="3"/>
  <c r="AG8" i="3"/>
  <c r="BC13" i="3"/>
  <c r="BC14" i="3" s="1"/>
  <c r="M39" i="3"/>
  <c r="AY8" i="3"/>
  <c r="AJ13" i="3"/>
  <c r="AJ14" i="3" s="1"/>
  <c r="BA16" i="3"/>
  <c r="BA36" i="3" s="1"/>
  <c r="AQ15" i="3"/>
  <c r="J6" i="3"/>
  <c r="J9" i="3" s="1"/>
  <c r="J100" i="2"/>
  <c r="Y16" i="3"/>
  <c r="Y36" i="3" s="1"/>
  <c r="HC44" i="5"/>
  <c r="I37" i="2"/>
  <c r="HD17" i="5"/>
  <c r="ET17" i="5"/>
  <c r="CL12" i="5"/>
  <c r="Q96" i="2"/>
  <c r="P6" i="6"/>
  <c r="P4" i="6" s="1"/>
  <c r="ET23" i="5"/>
  <c r="ET47" i="5" s="1"/>
  <c r="HD23" i="5"/>
  <c r="AC20" i="5"/>
  <c r="AC31" i="5"/>
  <c r="CL31" i="5" s="1"/>
  <c r="AC24" i="5"/>
  <c r="CL24" i="5" s="1"/>
  <c r="HE7" i="5"/>
  <c r="CL7" i="5"/>
  <c r="EU7" i="5"/>
  <c r="AC21" i="5"/>
  <c r="HD12" i="5"/>
  <c r="CK44" i="5"/>
  <c r="S84" i="2" s="1"/>
  <c r="ET12" i="5"/>
  <c r="O16" i="6"/>
  <c r="O15" i="6"/>
  <c r="ES44" i="5"/>
  <c r="R48" i="4"/>
  <c r="L28" i="2" s="1"/>
  <c r="R10" i="4"/>
  <c r="R42" i="4" s="1"/>
  <c r="R139" i="4"/>
  <c r="R38" i="4" s="1"/>
  <c r="L57" i="2" s="1"/>
  <c r="AA53" i="5"/>
  <c r="CJ45" i="5"/>
  <c r="R85" i="2" s="1"/>
  <c r="R92" i="2" s="1"/>
  <c r="HC19" i="5"/>
  <c r="HC45" i="5" s="1"/>
  <c r="ES19" i="5"/>
  <c r="ES45" i="5" s="1"/>
  <c r="ET16" i="5"/>
  <c r="HD16" i="5"/>
  <c r="CK19" i="5"/>
  <c r="AB45" i="5"/>
  <c r="AC15" i="5"/>
  <c r="CL15" i="5" s="1"/>
  <c r="AC36" i="5"/>
  <c r="CL36" i="5" s="1"/>
  <c r="AC23" i="5"/>
  <c r="CL23" i="5" s="1"/>
  <c r="AC19" i="5"/>
  <c r="AC16" i="5"/>
  <c r="CL16" i="5" s="1"/>
  <c r="AC14" i="5"/>
  <c r="CL14" i="5" s="1"/>
  <c r="AC30" i="5"/>
  <c r="CL30" i="5" s="1"/>
  <c r="S7" i="4"/>
  <c r="S5" i="4" s="1"/>
  <c r="S260" i="4"/>
  <c r="S170" i="4"/>
  <c r="S114" i="4"/>
  <c r="S229" i="4"/>
  <c r="S200" i="4"/>
  <c r="S88" i="4"/>
  <c r="S57" i="4"/>
  <c r="S298" i="4"/>
  <c r="S142" i="4"/>
  <c r="O9" i="6"/>
  <c r="M73" i="2" s="1"/>
  <c r="M65" i="2" s="1"/>
  <c r="J37" i="2"/>
  <c r="CN11" i="5"/>
  <c r="AF11" i="5"/>
  <c r="AE5" i="5"/>
  <c r="HG11" i="5"/>
  <c r="EW11" i="5"/>
  <c r="HD34" i="5"/>
  <c r="ET34" i="5"/>
  <c r="AC18" i="5"/>
  <c r="CL18" i="5" s="1"/>
  <c r="AC29" i="5"/>
  <c r="CL29" i="5" s="1"/>
  <c r="AC22" i="5"/>
  <c r="AC17" i="5"/>
  <c r="CL17" i="5" s="1"/>
  <c r="AC35" i="5"/>
  <c r="CL35" i="5" s="1"/>
  <c r="AC33" i="5"/>
  <c r="CL33" i="5" s="1"/>
  <c r="AC37" i="5"/>
  <c r="CL37" i="5" s="1"/>
  <c r="N9" i="6"/>
  <c r="L73" i="2" s="1"/>
  <c r="L65" i="2" s="1"/>
  <c r="HD20" i="5"/>
  <c r="HD46" i="5" s="1"/>
  <c r="CK46" i="5"/>
  <c r="S86" i="2" s="1"/>
  <c r="ET20" i="5"/>
  <c r="ET46" i="5" s="1"/>
  <c r="U8" i="4"/>
  <c r="T6" i="4"/>
  <c r="T75" i="4"/>
  <c r="T70" i="4"/>
  <c r="T28" i="4"/>
  <c r="T35" i="4"/>
  <c r="T103" i="4"/>
  <c r="T101" i="4"/>
  <c r="T85" i="4"/>
  <c r="T17" i="4"/>
  <c r="T20" i="4"/>
  <c r="T14" i="4"/>
  <c r="T74" i="4"/>
  <c r="T73" i="4"/>
  <c r="T21" i="4" s="1"/>
  <c r="T111" i="4"/>
  <c r="T16" i="4"/>
  <c r="T15" i="4"/>
  <c r="T23" i="4"/>
  <c r="T83" i="4"/>
  <c r="T22" i="4"/>
  <c r="T33" i="4"/>
  <c r="T36" i="4"/>
  <c r="N58" i="2" s="1"/>
  <c r="N72" i="2" s="1"/>
  <c r="T12" i="4"/>
  <c r="T34" i="4"/>
  <c r="T26" i="4"/>
  <c r="T79" i="4"/>
  <c r="T27" i="4" s="1"/>
  <c r="T18" i="4"/>
  <c r="T25" i="4"/>
  <c r="T32" i="4"/>
  <c r="T31" i="4"/>
  <c r="T30" i="4"/>
  <c r="P96" i="2"/>
  <c r="K22" i="2"/>
  <c r="K23" i="2" s="1"/>
  <c r="K52" i="2"/>
  <c r="K50" i="2" s="1"/>
  <c r="R7" i="6"/>
  <c r="Q5" i="6"/>
  <c r="AD7" i="5"/>
  <c r="AD6" i="5"/>
  <c r="AD4" i="5" s="1"/>
  <c r="R37" i="4"/>
  <c r="L56" i="2" s="1"/>
  <c r="R47" i="4"/>
  <c r="HD14" i="5"/>
  <c r="ET14" i="5"/>
  <c r="AC26" i="5"/>
  <c r="CL26" i="5" s="1"/>
  <c r="AC32" i="5"/>
  <c r="CL32" i="5" s="1"/>
  <c r="AC28" i="5"/>
  <c r="CL28" i="5" s="1"/>
  <c r="AC25" i="5"/>
  <c r="CL25" i="5" s="1"/>
  <c r="AC27" i="5"/>
  <c r="CL27" i="5" s="1"/>
  <c r="AC13" i="5"/>
  <c r="CL13" i="5" s="1"/>
  <c r="AC34" i="5"/>
  <c r="CL34" i="5" s="1"/>
  <c r="N5" i="2"/>
  <c r="N4" i="2"/>
  <c r="O6" i="2"/>
  <c r="BL84" i="2"/>
  <c r="AI15" i="3" l="1"/>
  <c r="AI36" i="3"/>
  <c r="AH15" i="3"/>
  <c r="AH36" i="3"/>
  <c r="S8" i="2"/>
  <c r="S11" i="2" s="1"/>
  <c r="S63" i="2"/>
  <c r="CL22" i="5"/>
  <c r="CL48" i="5" s="1"/>
  <c r="T88" i="2" s="1"/>
  <c r="AC48" i="5"/>
  <c r="AB53" i="5"/>
  <c r="CL21" i="5"/>
  <c r="CL47" i="5" s="1"/>
  <c r="T87" i="2" s="1"/>
  <c r="AC47" i="5"/>
  <c r="ES39" i="5"/>
  <c r="T22" i="3"/>
  <c r="S35" i="3"/>
  <c r="S28" i="3"/>
  <c r="S30" i="3"/>
  <c r="O23" i="3"/>
  <c r="N24" i="3"/>
  <c r="N29" i="3" s="1"/>
  <c r="N39" i="3" s="1"/>
  <c r="R49" i="4"/>
  <c r="L31" i="2" s="1"/>
  <c r="AK13" i="3"/>
  <c r="AK14" i="3" s="1"/>
  <c r="F31" i="3"/>
  <c r="F37" i="3"/>
  <c r="F35" i="2"/>
  <c r="F97" i="2"/>
  <c r="F98" i="2"/>
  <c r="F32" i="2"/>
  <c r="F25" i="2"/>
  <c r="F26" i="2" s="1"/>
  <c r="F29" i="2"/>
  <c r="F41" i="2"/>
  <c r="K6" i="3"/>
  <c r="K9" i="3" s="1"/>
  <c r="K100" i="2"/>
  <c r="BA15" i="3"/>
  <c r="BD13" i="3"/>
  <c r="BD14" i="3" s="1"/>
  <c r="AU13" i="3"/>
  <c r="AU14" i="3" s="1"/>
  <c r="AH8" i="3"/>
  <c r="AS16" i="3"/>
  <c r="AS36" i="3" s="1"/>
  <c r="AI8" i="3"/>
  <c r="Y15" i="3"/>
  <c r="AT13" i="3"/>
  <c r="AT14" i="3" s="1"/>
  <c r="AQ8" i="3"/>
  <c r="AJ16" i="3"/>
  <c r="AJ36" i="3" s="1"/>
  <c r="BC16" i="3"/>
  <c r="BC36" i="3" s="1"/>
  <c r="AR15" i="3"/>
  <c r="BB15" i="3"/>
  <c r="L22" i="2"/>
  <c r="L23" i="2" s="1"/>
  <c r="AD19" i="5"/>
  <c r="AD36" i="5"/>
  <c r="CM36" i="5" s="1"/>
  <c r="AD17" i="5"/>
  <c r="CM17" i="5" s="1"/>
  <c r="AD37" i="5"/>
  <c r="CM37" i="5" s="1"/>
  <c r="AD24" i="5"/>
  <c r="CM24" i="5" s="1"/>
  <c r="HE26" i="5"/>
  <c r="EU26" i="5"/>
  <c r="AD16" i="5"/>
  <c r="CM16" i="5" s="1"/>
  <c r="AD22" i="5"/>
  <c r="AD12" i="5"/>
  <c r="HE25" i="5"/>
  <c r="EU25" i="5"/>
  <c r="AD23" i="5"/>
  <c r="CM23" i="5" s="1"/>
  <c r="AD31" i="5"/>
  <c r="CM31" i="5" s="1"/>
  <c r="AD26" i="5"/>
  <c r="CM26" i="5" s="1"/>
  <c r="AD20" i="5"/>
  <c r="AD15" i="5"/>
  <c r="CM15" i="5" s="1"/>
  <c r="AD28" i="5"/>
  <c r="CM28" i="5" s="1"/>
  <c r="K37" i="2"/>
  <c r="EU35" i="5"/>
  <c r="HE35" i="5"/>
  <c r="EU18" i="5"/>
  <c r="HE18" i="5"/>
  <c r="EU30" i="5"/>
  <c r="HE30" i="5"/>
  <c r="EU23" i="5"/>
  <c r="HE23" i="5"/>
  <c r="HD19" i="5"/>
  <c r="HD45" i="5" s="1"/>
  <c r="ET19" i="5"/>
  <c r="ET45" i="5" s="1"/>
  <c r="CK45" i="5"/>
  <c r="S85" i="2" s="1"/>
  <c r="S92" i="2" s="1"/>
  <c r="ET44" i="5"/>
  <c r="EU31" i="5"/>
  <c r="HE31" i="5"/>
  <c r="P13" i="6"/>
  <c r="EU13" i="5"/>
  <c r="HE13" i="5"/>
  <c r="EU32" i="5"/>
  <c r="HE32" i="5"/>
  <c r="AD30" i="5"/>
  <c r="CM30" i="5" s="1"/>
  <c r="S7" i="6"/>
  <c r="R5" i="6"/>
  <c r="AD21" i="5"/>
  <c r="AD27" i="5"/>
  <c r="CM27" i="5" s="1"/>
  <c r="AD32" i="5"/>
  <c r="CM32" i="5" s="1"/>
  <c r="AD14" i="5"/>
  <c r="CM14" i="5" s="1"/>
  <c r="EU34" i="5"/>
  <c r="HE34" i="5"/>
  <c r="HE28" i="5"/>
  <c r="EU28" i="5"/>
  <c r="AD35" i="5"/>
  <c r="CM35" i="5" s="1"/>
  <c r="AD33" i="5"/>
  <c r="CM33" i="5" s="1"/>
  <c r="AD34" i="5"/>
  <c r="CM34" i="5" s="1"/>
  <c r="AD18" i="5"/>
  <c r="CM18" i="5" s="1"/>
  <c r="AD29" i="5"/>
  <c r="CM29" i="5" s="1"/>
  <c r="AD25" i="5"/>
  <c r="CM25" i="5" s="1"/>
  <c r="AD13" i="5"/>
  <c r="CM13" i="5" s="1"/>
  <c r="Q6" i="6"/>
  <c r="Q4" i="6" s="1"/>
  <c r="Q12" i="6"/>
  <c r="HE17" i="5"/>
  <c r="EU17" i="5"/>
  <c r="AE6" i="5"/>
  <c r="AE4" i="5" s="1"/>
  <c r="AE7" i="5"/>
  <c r="AE33" i="5"/>
  <c r="CN33" i="5" s="1"/>
  <c r="AE15" i="5"/>
  <c r="CN15" i="5" s="1"/>
  <c r="AE13" i="5"/>
  <c r="CN13" i="5" s="1"/>
  <c r="AE32" i="5"/>
  <c r="CN32" i="5" s="1"/>
  <c r="AE14" i="5"/>
  <c r="CN14" i="5" s="1"/>
  <c r="J64" i="2"/>
  <c r="S99" i="4"/>
  <c r="S104" i="4"/>
  <c r="S92" i="4"/>
  <c r="EU14" i="5"/>
  <c r="HE14" i="5"/>
  <c r="HE36" i="5"/>
  <c r="EU36" i="5"/>
  <c r="AC46" i="5"/>
  <c r="CL20" i="5"/>
  <c r="P14" i="6"/>
  <c r="P12" i="6"/>
  <c r="AC44" i="5"/>
  <c r="HC39" i="5"/>
  <c r="R51" i="2" s="1"/>
  <c r="T93" i="4"/>
  <c r="T13" i="4" s="1"/>
  <c r="T139" i="4"/>
  <c r="T38" i="4" s="1"/>
  <c r="N57" i="2" s="1"/>
  <c r="T92" i="4"/>
  <c r="T7" i="4"/>
  <c r="T5" i="4" s="1"/>
  <c r="T144" i="4"/>
  <c r="T50" i="4" s="1"/>
  <c r="T91" i="4"/>
  <c r="T11" i="4" s="1"/>
  <c r="T142" i="4"/>
  <c r="T229" i="4"/>
  <c r="T138" i="4"/>
  <c r="T49" i="4" s="1"/>
  <c r="N31" i="2" s="1"/>
  <c r="T99" i="4"/>
  <c r="T71" i="4"/>
  <c r="T47" i="4" s="1"/>
  <c r="T298" i="4"/>
  <c r="T88" i="4"/>
  <c r="T260" i="4"/>
  <c r="T90" i="4"/>
  <c r="T76" i="4"/>
  <c r="T104" i="4"/>
  <c r="T170" i="4"/>
  <c r="T114" i="4"/>
  <c r="T81" i="4"/>
  <c r="T29" i="4" s="1"/>
  <c r="T200" i="4"/>
  <c r="T57" i="4"/>
  <c r="HE37" i="5"/>
  <c r="EU37" i="5"/>
  <c r="HE22" i="5"/>
  <c r="HE48" i="5" s="1"/>
  <c r="EU22" i="5"/>
  <c r="EU48" i="5" s="1"/>
  <c r="HH11" i="5"/>
  <c r="EX11" i="5"/>
  <c r="CO11" i="5"/>
  <c r="AG11" i="5"/>
  <c r="AF5" i="5"/>
  <c r="S138" i="4"/>
  <c r="S71" i="4"/>
  <c r="S81" i="4"/>
  <c r="S29" i="4" s="1"/>
  <c r="S91" i="4"/>
  <c r="S11" i="4" s="1"/>
  <c r="S144" i="4"/>
  <c r="S50" i="4" s="1"/>
  <c r="HE16" i="5"/>
  <c r="EU16" i="5"/>
  <c r="HE15" i="5"/>
  <c r="EU15" i="5"/>
  <c r="HD44" i="5"/>
  <c r="HD39" i="5"/>
  <c r="S51" i="2" s="1"/>
  <c r="P16" i="6"/>
  <c r="HE12" i="5"/>
  <c r="EU12" i="5"/>
  <c r="CL44" i="5"/>
  <c r="T84" i="2" s="1"/>
  <c r="I64" i="2"/>
  <c r="I66" i="2" s="1"/>
  <c r="J62" i="2" s="1"/>
  <c r="J66" i="2" s="1"/>
  <c r="K62" i="2" s="1"/>
  <c r="R43" i="4"/>
  <c r="HE27" i="5"/>
  <c r="EU27" i="5"/>
  <c r="EV7" i="5"/>
  <c r="CM7" i="5"/>
  <c r="HF7" i="5"/>
  <c r="V8" i="4"/>
  <c r="U6" i="4"/>
  <c r="U74" i="4"/>
  <c r="U111" i="4"/>
  <c r="U32" i="4"/>
  <c r="U12" i="4"/>
  <c r="U15" i="4"/>
  <c r="U34" i="4"/>
  <c r="U14" i="4"/>
  <c r="U70" i="4"/>
  <c r="U103" i="4"/>
  <c r="U28" i="4"/>
  <c r="U79" i="4"/>
  <c r="U30" i="4"/>
  <c r="U25" i="4"/>
  <c r="U17" i="4"/>
  <c r="U85" i="4"/>
  <c r="U33" i="4" s="1"/>
  <c r="U75" i="4"/>
  <c r="U23" i="4" s="1"/>
  <c r="U20" i="4"/>
  <c r="U35" i="4"/>
  <c r="U83" i="4"/>
  <c r="U26" i="4"/>
  <c r="U101" i="4"/>
  <c r="U73" i="4"/>
  <c r="U36" i="4"/>
  <c r="O58" i="2" s="1"/>
  <c r="O72" i="2" s="1"/>
  <c r="U16" i="4"/>
  <c r="U27" i="4"/>
  <c r="U31" i="4"/>
  <c r="U22" i="4"/>
  <c r="U21" i="4"/>
  <c r="EU33" i="5"/>
  <c r="HE33" i="5"/>
  <c r="EU29" i="5"/>
  <c r="HE29" i="5"/>
  <c r="S90" i="4"/>
  <c r="S76" i="4"/>
  <c r="S139" i="4"/>
  <c r="S38" i="4" s="1"/>
  <c r="M57" i="2" s="1"/>
  <c r="S93" i="4"/>
  <c r="S13" i="4" s="1"/>
  <c r="CL19" i="5"/>
  <c r="AC45" i="5"/>
  <c r="CK39" i="5"/>
  <c r="EU21" i="5"/>
  <c r="EU47" i="5" s="1"/>
  <c r="HE21" i="5"/>
  <c r="EU24" i="5"/>
  <c r="HE24" i="5"/>
  <c r="P15" i="6"/>
  <c r="AC39" i="5"/>
  <c r="T55" i="2" s="1"/>
  <c r="O5" i="2"/>
  <c r="P6" i="2"/>
  <c r="O4" i="2"/>
  <c r="T8" i="2" l="1"/>
  <c r="T11" i="2" s="1"/>
  <c r="T63" i="2"/>
  <c r="BC15" i="3"/>
  <c r="BC8" i="3" s="1"/>
  <c r="AS15" i="3"/>
  <c r="AS8" i="3" s="1"/>
  <c r="HE47" i="5"/>
  <c r="CM22" i="5"/>
  <c r="CM48" i="5" s="1"/>
  <c r="U88" i="2" s="1"/>
  <c r="AD48" i="5"/>
  <c r="T19" i="2"/>
  <c r="T34" i="2"/>
  <c r="CM21" i="5"/>
  <c r="CM47" i="5" s="1"/>
  <c r="U87" i="2" s="1"/>
  <c r="AD47" i="5"/>
  <c r="ET39" i="5"/>
  <c r="P23" i="3"/>
  <c r="O24" i="3"/>
  <c r="O29" i="3" s="1"/>
  <c r="O39" i="3" s="1"/>
  <c r="T35" i="3"/>
  <c r="T28" i="3"/>
  <c r="U22" i="3"/>
  <c r="T30" i="3"/>
  <c r="L52" i="2"/>
  <c r="L50" i="2" s="1"/>
  <c r="AR8" i="3"/>
  <c r="AV13" i="3"/>
  <c r="AV14" i="3" s="1"/>
  <c r="AT16" i="3"/>
  <c r="BA8" i="3"/>
  <c r="F70" i="2"/>
  <c r="F71" i="2" s="1"/>
  <c r="F75" i="2" s="1"/>
  <c r="F44" i="2"/>
  <c r="F46" i="2" s="1"/>
  <c r="F47" i="2" s="1"/>
  <c r="F42" i="2"/>
  <c r="AU16" i="3"/>
  <c r="AU36" i="3" s="1"/>
  <c r="BD16" i="3"/>
  <c r="BD36" i="3" s="1"/>
  <c r="L6" i="3"/>
  <c r="L9" i="3" s="1"/>
  <c r="L100" i="2"/>
  <c r="BB8" i="3"/>
  <c r="AJ15" i="3"/>
  <c r="Y8" i="3"/>
  <c r="BE13" i="3"/>
  <c r="BE14" i="3" s="1"/>
  <c r="G27" i="3"/>
  <c r="F38" i="3"/>
  <c r="G13" i="2"/>
  <c r="G17" i="2" s="1"/>
  <c r="G95" i="2" s="1"/>
  <c r="AK16" i="3"/>
  <c r="AK36" i="3" s="1"/>
  <c r="N22" i="2"/>
  <c r="N23" i="2" s="1"/>
  <c r="U93" i="4"/>
  <c r="U13" i="4" s="1"/>
  <c r="U7" i="4"/>
  <c r="U5" i="4" s="1"/>
  <c r="U139" i="4"/>
  <c r="U38" i="4" s="1"/>
  <c r="O57" i="2" s="1"/>
  <c r="U144" i="4"/>
  <c r="U50" i="4" s="1"/>
  <c r="U91" i="4"/>
  <c r="U11" i="4" s="1"/>
  <c r="U92" i="4"/>
  <c r="U88" i="4"/>
  <c r="U57" i="4"/>
  <c r="U138" i="4"/>
  <c r="U81" i="4"/>
  <c r="U29" i="4" s="1"/>
  <c r="U114" i="4"/>
  <c r="U170" i="4"/>
  <c r="U71" i="4"/>
  <c r="U200" i="4"/>
  <c r="U260" i="4"/>
  <c r="U298" i="4"/>
  <c r="U90" i="4"/>
  <c r="U76" i="4"/>
  <c r="U142" i="4"/>
  <c r="U229" i="4"/>
  <c r="U99" i="4"/>
  <c r="U104" i="4"/>
  <c r="U24" i="4" s="1"/>
  <c r="EU44" i="5"/>
  <c r="AH11" i="5"/>
  <c r="HI11" i="5"/>
  <c r="AG5" i="5"/>
  <c r="EY11" i="5"/>
  <c r="CP11" i="5"/>
  <c r="P9" i="6"/>
  <c r="N73" i="2" s="1"/>
  <c r="N65" i="2" s="1"/>
  <c r="S37" i="4"/>
  <c r="M56" i="2" s="1"/>
  <c r="HG14" i="5"/>
  <c r="EW14" i="5"/>
  <c r="HG32" i="5"/>
  <c r="EW32" i="5"/>
  <c r="EW13" i="5"/>
  <c r="HG13" i="5"/>
  <c r="EW15" i="5"/>
  <c r="HG15" i="5"/>
  <c r="HG33" i="5"/>
  <c r="EW33" i="5"/>
  <c r="CN7" i="5"/>
  <c r="HG7" i="5"/>
  <c r="EW7" i="5"/>
  <c r="HF18" i="5"/>
  <c r="EV18" i="5"/>
  <c r="EV14" i="5"/>
  <c r="HF14" i="5"/>
  <c r="R6" i="6"/>
  <c r="R4" i="6" s="1"/>
  <c r="HF15" i="5"/>
  <c r="EV15" i="5"/>
  <c r="HF23" i="5"/>
  <c r="EV23" i="5"/>
  <c r="HF22" i="5"/>
  <c r="HF48" i="5" s="1"/>
  <c r="EV22" i="5"/>
  <c r="EV48" i="5" s="1"/>
  <c r="HF24" i="5"/>
  <c r="EV24" i="5"/>
  <c r="CM19" i="5"/>
  <c r="AD45" i="5"/>
  <c r="HE19" i="5"/>
  <c r="HE45" i="5" s="1"/>
  <c r="EU19" i="5"/>
  <c r="EU45" i="5" s="1"/>
  <c r="CL45" i="5"/>
  <c r="T85" i="2" s="1"/>
  <c r="S48" i="4"/>
  <c r="M28" i="2" s="1"/>
  <c r="S10" i="4"/>
  <c r="S42" i="4" s="1"/>
  <c r="W8" i="4"/>
  <c r="V6" i="4"/>
  <c r="V111" i="4"/>
  <c r="V34" i="4"/>
  <c r="V28" i="4"/>
  <c r="V17" i="4"/>
  <c r="V74" i="4"/>
  <c r="V103" i="4"/>
  <c r="V33" i="4"/>
  <c r="V26" i="4"/>
  <c r="V16" i="4"/>
  <c r="V12" i="4"/>
  <c r="V79" i="4"/>
  <c r="V27" i="4" s="1"/>
  <c r="V70" i="4"/>
  <c r="V22" i="4"/>
  <c r="V85" i="4"/>
  <c r="V36" i="4"/>
  <c r="P58" i="2" s="1"/>
  <c r="P72" i="2" s="1"/>
  <c r="V32" i="4"/>
  <c r="V25" i="4"/>
  <c r="V15" i="4"/>
  <c r="V18" i="4"/>
  <c r="V20" i="4"/>
  <c r="V101" i="4"/>
  <c r="V73" i="4"/>
  <c r="V21" i="4" s="1"/>
  <c r="V14" i="4"/>
  <c r="V35" i="4"/>
  <c r="V83" i="4"/>
  <c r="V31" i="4" s="1"/>
  <c r="V30" i="4"/>
  <c r="V75" i="4"/>
  <c r="V23" i="4" s="1"/>
  <c r="HE44" i="5"/>
  <c r="S19" i="4"/>
  <c r="S47" i="4"/>
  <c r="S24" i="4"/>
  <c r="AE35" i="5"/>
  <c r="CN35" i="5" s="1"/>
  <c r="AE12" i="5"/>
  <c r="AE36" i="5"/>
  <c r="CN36" i="5" s="1"/>
  <c r="AE18" i="5"/>
  <c r="CN18" i="5" s="1"/>
  <c r="AE19" i="5"/>
  <c r="CN19" i="5" s="1"/>
  <c r="AE37" i="5"/>
  <c r="CN37" i="5" s="1"/>
  <c r="AE16" i="5"/>
  <c r="CN16" i="5" s="1"/>
  <c r="Q16" i="6"/>
  <c r="EV13" i="5"/>
  <c r="HF13" i="5"/>
  <c r="HF34" i="5"/>
  <c r="EV34" i="5"/>
  <c r="EV32" i="5"/>
  <c r="HF32" i="5"/>
  <c r="S5" i="6"/>
  <c r="T7" i="6"/>
  <c r="K64" i="2"/>
  <c r="K66" i="2" s="1"/>
  <c r="L62" i="2" s="1"/>
  <c r="AD46" i="5"/>
  <c r="CM20" i="5"/>
  <c r="HF16" i="5"/>
  <c r="EV16" i="5"/>
  <c r="EV37" i="5"/>
  <c r="HF37" i="5"/>
  <c r="U47" i="4"/>
  <c r="CL39" i="5"/>
  <c r="S49" i="4"/>
  <c r="M31" i="2" s="1"/>
  <c r="T24" i="4"/>
  <c r="R96" i="2"/>
  <c r="HE20" i="5"/>
  <c r="HE46" i="5" s="1"/>
  <c r="EU20" i="5"/>
  <c r="EU46" i="5" s="1"/>
  <c r="CL46" i="5"/>
  <c r="T86" i="2" s="1"/>
  <c r="T92" i="2" s="1"/>
  <c r="AE27" i="5"/>
  <c r="CN27" i="5" s="1"/>
  <c r="AE17" i="5"/>
  <c r="CN17" i="5" s="1"/>
  <c r="AE30" i="5"/>
  <c r="CN30" i="5" s="1"/>
  <c r="AE31" i="5"/>
  <c r="CN31" i="5" s="1"/>
  <c r="AE21" i="5"/>
  <c r="AE34" i="5"/>
  <c r="CN34" i="5" s="1"/>
  <c r="AE22" i="5"/>
  <c r="Q14" i="6"/>
  <c r="HF25" i="5"/>
  <c r="EV25" i="5"/>
  <c r="EV33" i="5"/>
  <c r="HF33" i="5"/>
  <c r="HF27" i="5"/>
  <c r="EV27" i="5"/>
  <c r="EV30" i="5"/>
  <c r="HF30" i="5"/>
  <c r="EV26" i="5"/>
  <c r="HF26" i="5"/>
  <c r="HF17" i="5"/>
  <c r="EV17" i="5"/>
  <c r="L37" i="2"/>
  <c r="U18" i="4"/>
  <c r="S96" i="2"/>
  <c r="AF6" i="5"/>
  <c r="AF4" i="5" s="1"/>
  <c r="AF27" i="5"/>
  <c r="CO27" i="5" s="1"/>
  <c r="AF17" i="5"/>
  <c r="CO17" i="5" s="1"/>
  <c r="AF32" i="5"/>
  <c r="CO32" i="5" s="1"/>
  <c r="AF19" i="5"/>
  <c r="CO19" i="5" s="1"/>
  <c r="AF33" i="5"/>
  <c r="CO33" i="5" s="1"/>
  <c r="AF7" i="5"/>
  <c r="AF20" i="5"/>
  <c r="T48" i="4"/>
  <c r="N28" i="2" s="1"/>
  <c r="T10" i="4"/>
  <c r="T42" i="4" s="1"/>
  <c r="T19" i="4"/>
  <c r="T37" i="4"/>
  <c r="N56" i="2" s="1"/>
  <c r="AC53" i="5"/>
  <c r="AE20" i="5"/>
  <c r="AE28" i="5"/>
  <c r="CN28" i="5" s="1"/>
  <c r="AE23" i="5"/>
  <c r="CN23" i="5" s="1"/>
  <c r="AE24" i="5"/>
  <c r="CN24" i="5" s="1"/>
  <c r="AE29" i="5"/>
  <c r="CN29" i="5" s="1"/>
  <c r="AE26" i="5"/>
  <c r="CN26" i="5" s="1"/>
  <c r="AE25" i="5"/>
  <c r="CN25" i="5" s="1"/>
  <c r="Q15" i="6"/>
  <c r="Q13" i="6"/>
  <c r="Q9" i="6" s="1"/>
  <c r="O73" i="2" s="1"/>
  <c r="O65" i="2" s="1"/>
  <c r="EV29" i="5"/>
  <c r="HF29" i="5"/>
  <c r="HF35" i="5"/>
  <c r="EV35" i="5"/>
  <c r="EV21" i="5"/>
  <c r="EV47" i="5" s="1"/>
  <c r="HF21" i="5"/>
  <c r="HF28" i="5"/>
  <c r="EV28" i="5"/>
  <c r="EV31" i="5"/>
  <c r="HF31" i="5"/>
  <c r="AD44" i="5"/>
  <c r="CM12" i="5"/>
  <c r="AD39" i="5"/>
  <c r="U55" i="2" s="1"/>
  <c r="HF36" i="5"/>
  <c r="EV36" i="5"/>
  <c r="P4" i="2"/>
  <c r="Q6" i="2"/>
  <c r="P5" i="2"/>
  <c r="U8" i="2" l="1"/>
  <c r="U11" i="2" s="1"/>
  <c r="U63" i="2"/>
  <c r="AT15" i="3"/>
  <c r="AT36" i="3"/>
  <c r="HF47" i="5"/>
  <c r="AE47" i="5"/>
  <c r="CN22" i="5"/>
  <c r="CN48" i="5" s="1"/>
  <c r="V88" i="2" s="1"/>
  <c r="AE48" i="5"/>
  <c r="U19" i="2"/>
  <c r="U34" i="2"/>
  <c r="V22" i="3"/>
  <c r="U35" i="3"/>
  <c r="U28" i="3"/>
  <c r="U30" i="3"/>
  <c r="U49" i="4"/>
  <c r="O31" i="2" s="1"/>
  <c r="P24" i="3"/>
  <c r="P29" i="3" s="1"/>
  <c r="P39" i="3" s="1"/>
  <c r="Q23" i="3"/>
  <c r="S43" i="4"/>
  <c r="AJ8" i="3"/>
  <c r="AW13" i="3"/>
  <c r="AW14" i="3" s="1"/>
  <c r="G31" i="3"/>
  <c r="G37" i="3"/>
  <c r="BG13" i="3"/>
  <c r="BG14" i="3" s="1"/>
  <c r="AV16" i="3"/>
  <c r="AK15" i="3"/>
  <c r="AU15" i="3"/>
  <c r="AT8" i="3"/>
  <c r="G97" i="2"/>
  <c r="G35" i="2"/>
  <c r="G98" i="2"/>
  <c r="G32" i="2"/>
  <c r="G25" i="2"/>
  <c r="G26" i="2" s="1"/>
  <c r="G29" i="2"/>
  <c r="G41" i="2"/>
  <c r="BE16" i="3"/>
  <c r="BE36" i="3" s="1"/>
  <c r="M6" i="3"/>
  <c r="M9" i="3" s="1"/>
  <c r="M100" i="2"/>
  <c r="BD15" i="3"/>
  <c r="BF13" i="3"/>
  <c r="BF14" i="3" s="1"/>
  <c r="AF25" i="5"/>
  <c r="CO25" i="5" s="1"/>
  <c r="AF24" i="5"/>
  <c r="CO24" i="5" s="1"/>
  <c r="EW34" i="5"/>
  <c r="HG34" i="5"/>
  <c r="HE39" i="5"/>
  <c r="T51" i="2" s="1"/>
  <c r="T96" i="2" s="1"/>
  <c r="X8" i="4"/>
  <c r="W6" i="4"/>
  <c r="W79" i="4"/>
  <c r="W74" i="4"/>
  <c r="W22" i="4" s="1"/>
  <c r="W16" i="4"/>
  <c r="W111" i="4"/>
  <c r="W27" i="4"/>
  <c r="W70" i="4"/>
  <c r="W34" i="4"/>
  <c r="W14" i="4"/>
  <c r="W36" i="4"/>
  <c r="Q58" i="2" s="1"/>
  <c r="Q72" i="2" s="1"/>
  <c r="W12" i="4"/>
  <c r="W18" i="4"/>
  <c r="W103" i="4"/>
  <c r="W75" i="4"/>
  <c r="W23" i="4" s="1"/>
  <c r="W35" i="4"/>
  <c r="W30" i="4"/>
  <c r="W85" i="4"/>
  <c r="W33" i="4" s="1"/>
  <c r="W25" i="4"/>
  <c r="W20" i="4"/>
  <c r="W32" i="4"/>
  <c r="W15" i="4"/>
  <c r="W28" i="4"/>
  <c r="W26" i="4"/>
  <c r="W83" i="4"/>
  <c r="W31" i="4" s="1"/>
  <c r="W73" i="4"/>
  <c r="W21" i="4" s="1"/>
  <c r="W101" i="4"/>
  <c r="W17" i="4"/>
  <c r="EV19" i="5"/>
  <c r="EV45" i="5" s="1"/>
  <c r="HF19" i="5"/>
  <c r="HF45" i="5" s="1"/>
  <c r="CM45" i="5"/>
  <c r="U85" i="2" s="1"/>
  <c r="EU39" i="5"/>
  <c r="U48" i="4"/>
  <c r="O28" i="2" s="1"/>
  <c r="U10" i="4"/>
  <c r="U42" i="4" s="1"/>
  <c r="U19" i="4"/>
  <c r="HH33" i="5"/>
  <c r="EX33" i="5"/>
  <c r="HH17" i="5"/>
  <c r="EX17" i="5"/>
  <c r="HF20" i="5"/>
  <c r="HF46" i="5" s="1"/>
  <c r="EV20" i="5"/>
  <c r="EV46" i="5" s="1"/>
  <c r="CM46" i="5"/>
  <c r="U86" i="2" s="1"/>
  <c r="U7" i="6"/>
  <c r="T5" i="6"/>
  <c r="HG18" i="5"/>
  <c r="EW18" i="5"/>
  <c r="EW25" i="5"/>
  <c r="HG25" i="5"/>
  <c r="HG23" i="5"/>
  <c r="EW23" i="5"/>
  <c r="HH7" i="5"/>
  <c r="EX7" i="5"/>
  <c r="CO7" i="5"/>
  <c r="AF30" i="5"/>
  <c r="CO30" i="5" s="1"/>
  <c r="AF14" i="5"/>
  <c r="CO14" i="5" s="1"/>
  <c r="AE45" i="5"/>
  <c r="CN21" i="5"/>
  <c r="CN47" i="5" s="1"/>
  <c r="V87" i="2" s="1"/>
  <c r="S14" i="6"/>
  <c r="S15" i="6"/>
  <c r="S13" i="6"/>
  <c r="S6" i="6"/>
  <c r="S4" i="6" s="1"/>
  <c r="S12" i="6"/>
  <c r="HG16" i="5"/>
  <c r="EW16" i="5"/>
  <c r="M22" i="2"/>
  <c r="M23" i="2" s="1"/>
  <c r="M52" i="2"/>
  <c r="M50" i="2" s="1"/>
  <c r="R13" i="6"/>
  <c r="R15" i="6"/>
  <c r="AG33" i="5"/>
  <c r="CP33" i="5" s="1"/>
  <c r="AG22" i="5"/>
  <c r="AG15" i="5"/>
  <c r="CP15" i="5" s="1"/>
  <c r="AG26" i="5"/>
  <c r="CP26" i="5" s="1"/>
  <c r="AG6" i="5"/>
  <c r="AG4" i="5" s="1"/>
  <c r="AG35" i="5"/>
  <c r="CP35" i="5" s="1"/>
  <c r="AG18" i="5"/>
  <c r="CP18" i="5" s="1"/>
  <c r="AG7" i="5"/>
  <c r="AG13" i="5"/>
  <c r="CP13" i="5" s="1"/>
  <c r="AG27" i="5"/>
  <c r="CP27" i="5" s="1"/>
  <c r="AG28" i="5"/>
  <c r="CP28" i="5" s="1"/>
  <c r="HF12" i="5"/>
  <c r="CM44" i="5"/>
  <c r="U84" i="2" s="1"/>
  <c r="EV12" i="5"/>
  <c r="CM39" i="5"/>
  <c r="HG29" i="5"/>
  <c r="EW29" i="5"/>
  <c r="CN20" i="5"/>
  <c r="AE46" i="5"/>
  <c r="CO20" i="5"/>
  <c r="AF46" i="5"/>
  <c r="HH19" i="5"/>
  <c r="HH45" i="5" s="1"/>
  <c r="EX19" i="5"/>
  <c r="EX45" i="5" s="1"/>
  <c r="CO45" i="5"/>
  <c r="W85" i="2" s="1"/>
  <c r="HH32" i="5"/>
  <c r="EX32" i="5"/>
  <c r="EX27" i="5"/>
  <c r="HH27" i="5"/>
  <c r="EW24" i="5"/>
  <c r="HG24" i="5"/>
  <c r="AF16" i="5"/>
  <c r="CO16" i="5" s="1"/>
  <c r="AF23" i="5"/>
  <c r="CO23" i="5" s="1"/>
  <c r="AF22" i="5"/>
  <c r="AF13" i="5"/>
  <c r="CO13" i="5" s="1"/>
  <c r="AF35" i="5"/>
  <c r="CO35" i="5" s="1"/>
  <c r="L64" i="2"/>
  <c r="L66" i="2" s="1"/>
  <c r="M62" i="2" s="1"/>
  <c r="EW17" i="5"/>
  <c r="HG17" i="5"/>
  <c r="AF36" i="5"/>
  <c r="CO36" i="5" s="1"/>
  <c r="AF12" i="5"/>
  <c r="AF15" i="5"/>
  <c r="CO15" i="5" s="1"/>
  <c r="AF34" i="5"/>
  <c r="CO34" i="5" s="1"/>
  <c r="HG27" i="5"/>
  <c r="EW27" i="5"/>
  <c r="EW36" i="5"/>
  <c r="HG36" i="5"/>
  <c r="EW26" i="5"/>
  <c r="HG26" i="5"/>
  <c r="HG28" i="5"/>
  <c r="EW28" i="5"/>
  <c r="AF29" i="5"/>
  <c r="CO29" i="5" s="1"/>
  <c r="AF18" i="5"/>
  <c r="CO18" i="5" s="1"/>
  <c r="AF31" i="5"/>
  <c r="CO31" i="5" s="1"/>
  <c r="AF21" i="5"/>
  <c r="AF28" i="5"/>
  <c r="CO28" i="5" s="1"/>
  <c r="AF37" i="5"/>
  <c r="CO37" i="5" s="1"/>
  <c r="AF26" i="5"/>
  <c r="CO26" i="5" s="1"/>
  <c r="HG31" i="5"/>
  <c r="EW31" i="5"/>
  <c r="O22" i="2"/>
  <c r="O23" i="2" s="1"/>
  <c r="HG37" i="5"/>
  <c r="EW37" i="5"/>
  <c r="CN12" i="5"/>
  <c r="AE44" i="5"/>
  <c r="AE39" i="5"/>
  <c r="V55" i="2" s="1"/>
  <c r="R12" i="6"/>
  <c r="R9" i="6" s="1"/>
  <c r="P73" i="2" s="1"/>
  <c r="P65" i="2" s="1"/>
  <c r="R16" i="6"/>
  <c r="N52" i="2"/>
  <c r="N50" i="2" s="1"/>
  <c r="HG30" i="5"/>
  <c r="EW30" i="5"/>
  <c r="T43" i="4"/>
  <c r="EV44" i="5"/>
  <c r="HG19" i="5"/>
  <c r="CN45" i="5"/>
  <c r="V85" i="2" s="1"/>
  <c r="EW19" i="5"/>
  <c r="EW35" i="5"/>
  <c r="HG35" i="5"/>
  <c r="V7" i="4"/>
  <c r="V5" i="4" s="1"/>
  <c r="V139" i="4"/>
  <c r="V38" i="4" s="1"/>
  <c r="P57" i="2" s="1"/>
  <c r="V114" i="4"/>
  <c r="V57" i="4"/>
  <c r="V142" i="4"/>
  <c r="V260" i="4"/>
  <c r="V298" i="4"/>
  <c r="V88" i="4"/>
  <c r="V104" i="4"/>
  <c r="V229" i="4"/>
  <c r="V170" i="4"/>
  <c r="V71" i="4"/>
  <c r="V200" i="4"/>
  <c r="AD53" i="5"/>
  <c r="R14" i="6"/>
  <c r="AH5" i="5"/>
  <c r="AI11" i="5"/>
  <c r="CQ11" i="5"/>
  <c r="EZ11" i="5"/>
  <c r="HJ11" i="5"/>
  <c r="U37" i="4"/>
  <c r="O56" i="2" s="1"/>
  <c r="N37" i="2"/>
  <c r="R6" i="2"/>
  <c r="Q5" i="2"/>
  <c r="Q4" i="2"/>
  <c r="AV15" i="3" l="1"/>
  <c r="AV8" i="3" s="1"/>
  <c r="AV36" i="3"/>
  <c r="V8" i="2"/>
  <c r="V11" i="2" s="1"/>
  <c r="V63" i="2"/>
  <c r="AF47" i="5"/>
  <c r="HG22" i="5"/>
  <c r="HG48" i="5" s="1"/>
  <c r="EW22" i="5"/>
  <c r="EW48" i="5" s="1"/>
  <c r="CO22" i="5"/>
  <c r="CO48" i="5" s="1"/>
  <c r="W88" i="2" s="1"/>
  <c r="AF48" i="5"/>
  <c r="CP22" i="5"/>
  <c r="CP48" i="5" s="1"/>
  <c r="X88" i="2" s="1"/>
  <c r="AG48" i="5"/>
  <c r="V19" i="2"/>
  <c r="EV39" i="5"/>
  <c r="R23" i="3"/>
  <c r="Q24" i="3"/>
  <c r="Q29" i="3" s="1"/>
  <c r="Q39" i="3" s="1"/>
  <c r="W22" i="3"/>
  <c r="V35" i="3"/>
  <c r="V28" i="3"/>
  <c r="V30" i="3"/>
  <c r="O52" i="2"/>
  <c r="O50" i="2" s="1"/>
  <c r="U43" i="4"/>
  <c r="BD8" i="3"/>
  <c r="AU8" i="3"/>
  <c r="G44" i="2"/>
  <c r="G46" i="2" s="1"/>
  <c r="G47" i="2" s="1"/>
  <c r="G42" i="2"/>
  <c r="G70" i="2"/>
  <c r="G71" i="2" s="1"/>
  <c r="G75" i="2" s="1"/>
  <c r="AW16" i="3"/>
  <c r="N100" i="2"/>
  <c r="BL100" i="2" s="1"/>
  <c r="N6" i="3"/>
  <c r="N9" i="3" s="1"/>
  <c r="BF16" i="3"/>
  <c r="BF36" i="3" s="1"/>
  <c r="BE15" i="3"/>
  <c r="AK8" i="3"/>
  <c r="BH13" i="3"/>
  <c r="BH14" i="3" s="1"/>
  <c r="BG16" i="3"/>
  <c r="BG36" i="3" s="1"/>
  <c r="H27" i="3"/>
  <c r="G38" i="3"/>
  <c r="H13" i="2"/>
  <c r="H17" i="2" s="1"/>
  <c r="H95" i="2" s="1"/>
  <c r="AE53" i="5"/>
  <c r="HH15" i="5"/>
  <c r="EX15" i="5"/>
  <c r="V90" i="4"/>
  <c r="V93" i="4"/>
  <c r="V13" i="4" s="1"/>
  <c r="HG12" i="5"/>
  <c r="EW12" i="5"/>
  <c r="CN39" i="5"/>
  <c r="CN44" i="5"/>
  <c r="V84" i="2" s="1"/>
  <c r="EX18" i="5"/>
  <c r="HH18" i="5"/>
  <c r="AG23" i="5"/>
  <c r="CP23" i="5" s="1"/>
  <c r="AG24" i="5"/>
  <c r="CP24" i="5" s="1"/>
  <c r="AG36" i="5"/>
  <c r="CP36" i="5" s="1"/>
  <c r="AG30" i="5"/>
  <c r="CP30" i="5" s="1"/>
  <c r="AG20" i="5"/>
  <c r="HH14" i="5"/>
  <c r="EX14" i="5"/>
  <c r="V7" i="6"/>
  <c r="U5" i="6"/>
  <c r="U92" i="2"/>
  <c r="HH24" i="5"/>
  <c r="EX24" i="5"/>
  <c r="AI5" i="5"/>
  <c r="HK11" i="5"/>
  <c r="AJ11" i="5"/>
  <c r="FA11" i="5"/>
  <c r="CR11" i="5"/>
  <c r="V81" i="4"/>
  <c r="V29" i="4" s="1"/>
  <c r="HH31" i="5"/>
  <c r="EX31" i="5"/>
  <c r="EX13" i="5"/>
  <c r="HH13" i="5"/>
  <c r="EY7" i="5"/>
  <c r="CP7" i="5"/>
  <c r="HI7" i="5"/>
  <c r="AH6" i="5"/>
  <c r="AH4" i="5" s="1"/>
  <c r="AH31" i="5"/>
  <c r="CQ31" i="5" s="1"/>
  <c r="AH29" i="5"/>
  <c r="CQ29" i="5" s="1"/>
  <c r="AH27" i="5"/>
  <c r="CQ27" i="5" s="1"/>
  <c r="AH37" i="5"/>
  <c r="CQ37" i="5" s="1"/>
  <c r="AH17" i="5"/>
  <c r="CQ17" i="5" s="1"/>
  <c r="AH16" i="5"/>
  <c r="CQ16" i="5" s="1"/>
  <c r="AH24" i="5"/>
  <c r="CQ24" i="5" s="1"/>
  <c r="AH13" i="5"/>
  <c r="CQ13" i="5" s="1"/>
  <c r="AH32" i="5"/>
  <c r="CQ32" i="5" s="1"/>
  <c r="AH36" i="5"/>
  <c r="CQ36" i="5" s="1"/>
  <c r="AH22" i="5"/>
  <c r="AH15" i="5"/>
  <c r="CQ15" i="5" s="1"/>
  <c r="AH30" i="5"/>
  <c r="CQ30" i="5" s="1"/>
  <c r="AH7" i="5"/>
  <c r="V92" i="4"/>
  <c r="O37" i="2"/>
  <c r="HH37" i="5"/>
  <c r="EX37" i="5"/>
  <c r="CO12" i="5"/>
  <c r="AF44" i="5"/>
  <c r="AF39" i="5"/>
  <c r="W55" i="2" s="1"/>
  <c r="AG17" i="5"/>
  <c r="CP17" i="5" s="1"/>
  <c r="AG19" i="5"/>
  <c r="N64" i="2"/>
  <c r="V76" i="4"/>
  <c r="V24" i="4" s="1"/>
  <c r="V99" i="4"/>
  <c r="V19" i="4" s="1"/>
  <c r="V144" i="4"/>
  <c r="V50" i="4" s="1"/>
  <c r="EX28" i="5"/>
  <c r="HH28" i="5"/>
  <c r="HH29" i="5"/>
  <c r="EX29" i="5"/>
  <c r="HH36" i="5"/>
  <c r="EX36" i="5"/>
  <c r="HH23" i="5"/>
  <c r="EX23" i="5"/>
  <c r="CO46" i="5"/>
  <c r="W86" i="2" s="1"/>
  <c r="EX20" i="5"/>
  <c r="EX46" i="5" s="1"/>
  <c r="HH20" i="5"/>
  <c r="HH46" i="5" s="1"/>
  <c r="HF44" i="5"/>
  <c r="HF39" i="5"/>
  <c r="U51" i="2" s="1"/>
  <c r="AG34" i="5"/>
  <c r="CP34" i="5" s="1"/>
  <c r="AG29" i="5"/>
  <c r="CP29" i="5" s="1"/>
  <c r="AG32" i="5"/>
  <c r="CP32" i="5" s="1"/>
  <c r="AG25" i="5"/>
  <c r="CP25" i="5" s="1"/>
  <c r="AG31" i="5"/>
  <c r="CP31" i="5" s="1"/>
  <c r="AG21" i="5"/>
  <c r="AG14" i="5"/>
  <c r="CP14" i="5" s="1"/>
  <c r="M37" i="2"/>
  <c r="S16" i="6"/>
  <c r="S9" i="6" s="1"/>
  <c r="Q73" i="2" s="1"/>
  <c r="Q65" i="2" s="1"/>
  <c r="HH30" i="5"/>
  <c r="EX30" i="5"/>
  <c r="EX25" i="5"/>
  <c r="HH25" i="5"/>
  <c r="AF45" i="5"/>
  <c r="CO21" i="5"/>
  <c r="CO47" i="5" s="1"/>
  <c r="W87" i="2" s="1"/>
  <c r="HH34" i="5"/>
  <c r="EX34" i="5"/>
  <c r="EX35" i="5"/>
  <c r="HH35" i="5"/>
  <c r="EX16" i="5"/>
  <c r="HH16" i="5"/>
  <c r="HI28" i="5"/>
  <c r="EY28" i="5"/>
  <c r="EY13" i="5"/>
  <c r="HI13" i="5"/>
  <c r="HI18" i="5"/>
  <c r="EY18" i="5"/>
  <c r="AG16" i="5"/>
  <c r="CP16" i="5" s="1"/>
  <c r="AG37" i="5"/>
  <c r="CP37" i="5" s="1"/>
  <c r="AG12" i="5"/>
  <c r="EW21" i="5"/>
  <c r="HG21" i="5"/>
  <c r="W144" i="4"/>
  <c r="W50" i="4" s="1"/>
  <c r="W92" i="4"/>
  <c r="W7" i="4"/>
  <c r="W5" i="4" s="1"/>
  <c r="W91" i="4"/>
  <c r="W11" i="4" s="1"/>
  <c r="W229" i="4"/>
  <c r="W200" i="4"/>
  <c r="W71" i="4"/>
  <c r="W19" i="4" s="1"/>
  <c r="W99" i="4"/>
  <c r="W57" i="4"/>
  <c r="W142" i="4"/>
  <c r="W76" i="4"/>
  <c r="W298" i="4"/>
  <c r="W88" i="4"/>
  <c r="W81" i="4"/>
  <c r="W29" i="4" s="1"/>
  <c r="W170" i="4"/>
  <c r="W104" i="4"/>
  <c r="W114" i="4"/>
  <c r="W260" i="4"/>
  <c r="V138" i="4"/>
  <c r="V49" i="4" s="1"/>
  <c r="P31" i="2" s="1"/>
  <c r="V91" i="4"/>
  <c r="V11" i="4" s="1"/>
  <c r="EX26" i="5"/>
  <c r="HH26" i="5"/>
  <c r="HG20" i="5"/>
  <c r="HG46" i="5" s="1"/>
  <c r="EW20" i="5"/>
  <c r="EW46" i="5" s="1"/>
  <c r="CN46" i="5"/>
  <c r="V86" i="2" s="1"/>
  <c r="HI27" i="5"/>
  <c r="EY27" i="5"/>
  <c r="EY35" i="5"/>
  <c r="HI35" i="5"/>
  <c r="HI26" i="5"/>
  <c r="EY26" i="5"/>
  <c r="HI15" i="5"/>
  <c r="EY15" i="5"/>
  <c r="HI22" i="5"/>
  <c r="HI48" i="5" s="1"/>
  <c r="EY22" i="5"/>
  <c r="EY48" i="5" s="1"/>
  <c r="HI33" i="5"/>
  <c r="EY33" i="5"/>
  <c r="T6" i="6"/>
  <c r="T4" i="6" s="1"/>
  <c r="T15" i="6"/>
  <c r="T13" i="6"/>
  <c r="Y8" i="4"/>
  <c r="X6" i="4"/>
  <c r="X79" i="4"/>
  <c r="X111" i="4"/>
  <c r="X18" i="4"/>
  <c r="X20" i="4"/>
  <c r="X15" i="4"/>
  <c r="X75" i="4"/>
  <c r="X23" i="4" s="1"/>
  <c r="X70" i="4"/>
  <c r="X34" i="4"/>
  <c r="X14" i="4"/>
  <c r="X17" i="4"/>
  <c r="X36" i="4"/>
  <c r="R58" i="2" s="1"/>
  <c r="R72" i="2" s="1"/>
  <c r="X16" i="4"/>
  <c r="X101" i="4"/>
  <c r="X85" i="4"/>
  <c r="X30" i="4"/>
  <c r="X33" i="4"/>
  <c r="X32" i="4"/>
  <c r="X12" i="4"/>
  <c r="X27" i="4"/>
  <c r="X83" i="4"/>
  <c r="X31" i="4" s="1"/>
  <c r="X25" i="4"/>
  <c r="X74" i="4"/>
  <c r="X22" i="4" s="1"/>
  <c r="X103" i="4"/>
  <c r="X73" i="4"/>
  <c r="X21" i="4" s="1"/>
  <c r="X28" i="4"/>
  <c r="X26" i="4"/>
  <c r="X35" i="4"/>
  <c r="R5" i="2"/>
  <c r="R4" i="2"/>
  <c r="S6" i="2"/>
  <c r="AW15" i="3" l="1"/>
  <c r="AW36" i="3"/>
  <c r="W8" i="2"/>
  <c r="W11" i="2" s="1"/>
  <c r="W63" i="2"/>
  <c r="W24" i="4"/>
  <c r="CQ22" i="5"/>
  <c r="CQ48" i="5" s="1"/>
  <c r="Y88" i="2" s="1"/>
  <c r="AH48" i="5"/>
  <c r="EX22" i="5"/>
  <c r="EX48" i="5" s="1"/>
  <c r="X19" i="2"/>
  <c r="HH22" i="5"/>
  <c r="HH48" i="5" s="1"/>
  <c r="W19" i="2" s="1"/>
  <c r="CP21" i="5"/>
  <c r="CP47" i="5" s="1"/>
  <c r="X87" i="2" s="1"/>
  <c r="AG47" i="5"/>
  <c r="EW45" i="5"/>
  <c r="EW47" i="5"/>
  <c r="HG45" i="5"/>
  <c r="HG47" i="5"/>
  <c r="V34" i="2" s="1"/>
  <c r="S23" i="3"/>
  <c r="R24" i="3"/>
  <c r="R29" i="3" s="1"/>
  <c r="R39" i="3" s="1"/>
  <c r="W28" i="3"/>
  <c r="W35" i="3"/>
  <c r="X22" i="3"/>
  <c r="W30" i="3"/>
  <c r="BF15" i="3"/>
  <c r="H31" i="3"/>
  <c r="H37" i="3"/>
  <c r="BH16" i="3"/>
  <c r="BH36" i="3" s="1"/>
  <c r="AW8" i="3"/>
  <c r="BE8" i="3"/>
  <c r="BI13" i="3"/>
  <c r="BI14" i="3" s="1"/>
  <c r="H97" i="2"/>
  <c r="H35" i="2"/>
  <c r="H32" i="2"/>
  <c r="H98" i="2"/>
  <c r="H29" i="2"/>
  <c r="H25" i="2"/>
  <c r="H26" i="2" s="1"/>
  <c r="H41" i="2"/>
  <c r="BG15" i="3"/>
  <c r="BF8" i="3"/>
  <c r="O6" i="3"/>
  <c r="O9" i="3" s="1"/>
  <c r="O100" i="2"/>
  <c r="HI16" i="5"/>
  <c r="EY16" i="5"/>
  <c r="M64" i="2"/>
  <c r="M66" i="2" s="1"/>
  <c r="N62" i="2" s="1"/>
  <c r="N66" i="2" s="1"/>
  <c r="O62" i="2" s="1"/>
  <c r="HI31" i="5"/>
  <c r="EY31" i="5"/>
  <c r="EY34" i="5"/>
  <c r="HI34" i="5"/>
  <c r="CP19" i="5"/>
  <c r="AG45" i="5"/>
  <c r="HJ30" i="5"/>
  <c r="EZ30" i="5"/>
  <c r="HJ22" i="5"/>
  <c r="HJ48" i="5" s="1"/>
  <c r="EZ22" i="5"/>
  <c r="EZ48" i="5" s="1"/>
  <c r="EZ32" i="5"/>
  <c r="HJ32" i="5"/>
  <c r="EZ24" i="5"/>
  <c r="HJ24" i="5"/>
  <c r="HJ17" i="5"/>
  <c r="EZ17" i="5"/>
  <c r="HJ27" i="5"/>
  <c r="EZ27" i="5"/>
  <c r="HJ31" i="5"/>
  <c r="EZ31" i="5"/>
  <c r="HL11" i="5"/>
  <c r="FB11" i="5"/>
  <c r="CS11" i="5"/>
  <c r="AJ5" i="5"/>
  <c r="AK11" i="5"/>
  <c r="HI30" i="5"/>
  <c r="EY30" i="5"/>
  <c r="V92" i="2"/>
  <c r="EX21" i="5"/>
  <c r="EX47" i="5" s="1"/>
  <c r="HH21" i="5"/>
  <c r="HH47" i="5" s="1"/>
  <c r="W34" i="2" s="1"/>
  <c r="HI25" i="5"/>
  <c r="EY25" i="5"/>
  <c r="U96" i="2"/>
  <c r="HI17" i="5"/>
  <c r="EY17" i="5"/>
  <c r="V37" i="4"/>
  <c r="P56" i="2" s="1"/>
  <c r="EZ15" i="5"/>
  <c r="HJ15" i="5"/>
  <c r="EZ36" i="5"/>
  <c r="HJ36" i="5"/>
  <c r="EZ13" i="5"/>
  <c r="HJ13" i="5"/>
  <c r="EZ16" i="5"/>
  <c r="HJ16" i="5"/>
  <c r="HJ37" i="5"/>
  <c r="EZ37" i="5"/>
  <c r="EZ29" i="5"/>
  <c r="HJ29" i="5"/>
  <c r="HI36" i="5"/>
  <c r="EY36" i="5"/>
  <c r="V48" i="4"/>
  <c r="P28" i="2" s="1"/>
  <c r="V10" i="4"/>
  <c r="V42" i="4" s="1"/>
  <c r="Z8" i="4"/>
  <c r="Y6" i="4"/>
  <c r="Y74" i="4"/>
  <c r="Y73" i="4"/>
  <c r="Y79" i="4"/>
  <c r="Y28" i="4"/>
  <c r="Y35" i="4"/>
  <c r="Y75" i="4"/>
  <c r="Y85" i="4"/>
  <c r="Y111" i="4"/>
  <c r="Y25" i="4"/>
  <c r="Y36" i="4"/>
  <c r="S58" i="2" s="1"/>
  <c r="S72" i="2" s="1"/>
  <c r="Y16" i="4"/>
  <c r="Y26" i="4"/>
  <c r="Y14" i="4"/>
  <c r="Y33" i="4"/>
  <c r="Y17" i="4"/>
  <c r="Y12" i="4"/>
  <c r="Y34" i="4"/>
  <c r="Y31" i="4"/>
  <c r="Y83" i="4"/>
  <c r="Y15" i="4"/>
  <c r="Y22" i="4"/>
  <c r="Y101" i="4"/>
  <c r="Y21" i="4" s="1"/>
  <c r="Y103" i="4"/>
  <c r="Y32" i="4"/>
  <c r="Y30" i="4"/>
  <c r="Y70" i="4"/>
  <c r="Y18" i="4" s="1"/>
  <c r="Y27" i="4"/>
  <c r="Y20" i="4"/>
  <c r="Y23" i="4"/>
  <c r="T12" i="6"/>
  <c r="V47" i="4"/>
  <c r="W138" i="4"/>
  <c r="W90" i="4"/>
  <c r="W139" i="4"/>
  <c r="W38" i="4" s="1"/>
  <c r="Q57" i="2" s="1"/>
  <c r="W93" i="4"/>
  <c r="W13" i="4" s="1"/>
  <c r="CP12" i="5"/>
  <c r="AG39" i="5"/>
  <c r="X55" i="2" s="1"/>
  <c r="AG44" i="5"/>
  <c r="HI14" i="5"/>
  <c r="EY14" i="5"/>
  <c r="HI32" i="5"/>
  <c r="EY32" i="5"/>
  <c r="AF53" i="5"/>
  <c r="O64" i="2"/>
  <c r="AH18" i="5"/>
  <c r="CQ18" i="5" s="1"/>
  <c r="AH28" i="5"/>
  <c r="CQ28" i="5" s="1"/>
  <c r="AH33" i="5"/>
  <c r="CQ33" i="5" s="1"/>
  <c r="AH25" i="5"/>
  <c r="CQ25" i="5" s="1"/>
  <c r="AH19" i="5"/>
  <c r="AH12" i="5"/>
  <c r="AH26" i="5"/>
  <c r="CQ26" i="5" s="1"/>
  <c r="AI6" i="5"/>
  <c r="AI4" i="5" s="1"/>
  <c r="AI20" i="5"/>
  <c r="AI25" i="5"/>
  <c r="CR25" i="5" s="1"/>
  <c r="AI37" i="5"/>
  <c r="CR37" i="5" s="1"/>
  <c r="AI34" i="5"/>
  <c r="CR34" i="5" s="1"/>
  <c r="AI14" i="5"/>
  <c r="CR14" i="5" s="1"/>
  <c r="AI33" i="5"/>
  <c r="CR33" i="5" s="1"/>
  <c r="AI19" i="5"/>
  <c r="AI7" i="5"/>
  <c r="AI12" i="5"/>
  <c r="AI31" i="5"/>
  <c r="CR31" i="5" s="1"/>
  <c r="AI35" i="5"/>
  <c r="CR35" i="5" s="1"/>
  <c r="AI18" i="5"/>
  <c r="CR18" i="5" s="1"/>
  <c r="AI27" i="5"/>
  <c r="CR27" i="5" s="1"/>
  <c r="U14" i="6"/>
  <c r="U6" i="6"/>
  <c r="U4" i="6" s="1"/>
  <c r="U13" i="6"/>
  <c r="U15" i="6"/>
  <c r="U16" i="6"/>
  <c r="U12" i="6"/>
  <c r="EY24" i="5"/>
  <c r="HI24" i="5"/>
  <c r="EW44" i="5"/>
  <c r="EW39" i="5"/>
  <c r="X93" i="4"/>
  <c r="X13" i="4" s="1"/>
  <c r="X139" i="4"/>
  <c r="X38" i="4" s="1"/>
  <c r="R57" i="2" s="1"/>
  <c r="X144" i="4"/>
  <c r="X50" i="4" s="1"/>
  <c r="X7" i="4"/>
  <c r="X5" i="4" s="1"/>
  <c r="X92" i="4"/>
  <c r="X91" i="4"/>
  <c r="X11" i="4" s="1"/>
  <c r="X200" i="4"/>
  <c r="X229" i="4"/>
  <c r="X142" i="4"/>
  <c r="X298" i="4"/>
  <c r="X88" i="4"/>
  <c r="X138" i="4"/>
  <c r="X76" i="4"/>
  <c r="X170" i="4"/>
  <c r="X99" i="4"/>
  <c r="X114" i="4"/>
  <c r="X90" i="4"/>
  <c r="X81" i="4"/>
  <c r="X29" i="4" s="1"/>
  <c r="X104" i="4"/>
  <c r="X260" i="4"/>
  <c r="X71" i="4"/>
  <c r="X57" i="4"/>
  <c r="X47" i="4"/>
  <c r="T14" i="6"/>
  <c r="T16" i="6"/>
  <c r="W47" i="4"/>
  <c r="EY37" i="5"/>
  <c r="HI37" i="5"/>
  <c r="EY21" i="5"/>
  <c r="EY47" i="5" s="1"/>
  <c r="HI21" i="5"/>
  <c r="HI29" i="5"/>
  <c r="EY29" i="5"/>
  <c r="CO44" i="5"/>
  <c r="W84" i="2" s="1"/>
  <c r="W92" i="2" s="1"/>
  <c r="HH12" i="5"/>
  <c r="EX12" i="5"/>
  <c r="CO39" i="5"/>
  <c r="CQ7" i="5"/>
  <c r="HJ7" i="5"/>
  <c r="EZ7" i="5"/>
  <c r="AH20" i="5"/>
  <c r="AH23" i="5"/>
  <c r="CQ23" i="5" s="1"/>
  <c r="AH34" i="5"/>
  <c r="CQ34" i="5" s="1"/>
  <c r="AH14" i="5"/>
  <c r="CQ14" i="5" s="1"/>
  <c r="AH35" i="5"/>
  <c r="CQ35" i="5" s="1"/>
  <c r="AH21" i="5"/>
  <c r="W7" i="6"/>
  <c r="V5" i="6"/>
  <c r="CP20" i="5"/>
  <c r="AG46" i="5"/>
  <c r="HI23" i="5"/>
  <c r="EY23" i="5"/>
  <c r="HG39" i="5"/>
  <c r="V51" i="2" s="1"/>
  <c r="HG44" i="5"/>
  <c r="S5" i="2"/>
  <c r="S4" i="2"/>
  <c r="T6" i="2"/>
  <c r="X8" i="2" l="1"/>
  <c r="X11" i="2" s="1"/>
  <c r="X63" i="2"/>
  <c r="HI47" i="5"/>
  <c r="Y19" i="2"/>
  <c r="CQ21" i="5"/>
  <c r="CQ47" i="5" s="1"/>
  <c r="Y87" i="2" s="1"/>
  <c r="AH47" i="5"/>
  <c r="X34" i="2"/>
  <c r="Y22" i="3"/>
  <c r="X35" i="3"/>
  <c r="X28" i="3"/>
  <c r="X30" i="3"/>
  <c r="S24" i="3"/>
  <c r="S29" i="3" s="1"/>
  <c r="S39" i="3" s="1"/>
  <c r="T23" i="3"/>
  <c r="BH15" i="3"/>
  <c r="W49" i="4"/>
  <c r="Q31" i="2" s="1"/>
  <c r="P6" i="3"/>
  <c r="P9" i="3" s="1"/>
  <c r="P100" i="2"/>
  <c r="BG8" i="3"/>
  <c r="BI16" i="3"/>
  <c r="BI36" i="3" s="1"/>
  <c r="BH8" i="3"/>
  <c r="H70" i="2"/>
  <c r="H71" i="2" s="1"/>
  <c r="H75" i="2" s="1"/>
  <c r="H42" i="2"/>
  <c r="H44" i="2"/>
  <c r="H46" i="2" s="1"/>
  <c r="H47" i="2" s="1"/>
  <c r="H38" i="3"/>
  <c r="I27" i="3"/>
  <c r="I13" i="2"/>
  <c r="I17" i="2" s="1"/>
  <c r="I95" i="2" s="1"/>
  <c r="HJ14" i="5"/>
  <c r="EZ14" i="5"/>
  <c r="X7" i="6"/>
  <c r="W5" i="6"/>
  <c r="HJ34" i="5"/>
  <c r="EZ34" i="5"/>
  <c r="HH44" i="5"/>
  <c r="HH39" i="5"/>
  <c r="W51" i="2" s="1"/>
  <c r="FA27" i="5"/>
  <c r="HK27" i="5"/>
  <c r="HK35" i="5"/>
  <c r="FA35" i="5"/>
  <c r="CR19" i="5"/>
  <c r="AI45" i="5"/>
  <c r="FA37" i="5"/>
  <c r="HK37" i="5"/>
  <c r="EZ26" i="5"/>
  <c r="HJ26" i="5"/>
  <c r="EZ33" i="5"/>
  <c r="HJ33" i="5"/>
  <c r="HJ23" i="5"/>
  <c r="EZ23" i="5"/>
  <c r="X19" i="4"/>
  <c r="X48" i="4"/>
  <c r="R28" i="2" s="1"/>
  <c r="X10" i="4"/>
  <c r="X42" i="4" s="1"/>
  <c r="X24" i="4"/>
  <c r="AI15" i="5"/>
  <c r="CR15" i="5" s="1"/>
  <c r="AI24" i="5"/>
  <c r="CR24" i="5" s="1"/>
  <c r="AI16" i="5"/>
  <c r="CR16" i="5" s="1"/>
  <c r="AI29" i="5"/>
  <c r="CR29" i="5" s="1"/>
  <c r="EZ28" i="5"/>
  <c r="HJ28" i="5"/>
  <c r="T9" i="6"/>
  <c r="R73" i="2" s="1"/>
  <c r="R65" i="2" s="1"/>
  <c r="Y93" i="4"/>
  <c r="Y13" i="4" s="1"/>
  <c r="Y7" i="4"/>
  <c r="Y5" i="4" s="1"/>
  <c r="Y91" i="4"/>
  <c r="Y11" i="4" s="1"/>
  <c r="Y144" i="4"/>
  <c r="Y50" i="4" s="1"/>
  <c r="Y142" i="4"/>
  <c r="Y229" i="4"/>
  <c r="Y114" i="4"/>
  <c r="Y298" i="4"/>
  <c r="Y200" i="4"/>
  <c r="Y170" i="4"/>
  <c r="Y88" i="4"/>
  <c r="Y138" i="4"/>
  <c r="Y260" i="4"/>
  <c r="Y57" i="4"/>
  <c r="Y71" i="4"/>
  <c r="Y104" i="4"/>
  <c r="Y76" i="4"/>
  <c r="Q22" i="2"/>
  <c r="Q23" i="2" s="1"/>
  <c r="CR12" i="5"/>
  <c r="HK14" i="5"/>
  <c r="FA14" i="5"/>
  <c r="AI46" i="5"/>
  <c r="CR20" i="5"/>
  <c r="P52" i="2"/>
  <c r="P50" i="2" s="1"/>
  <c r="P22" i="2"/>
  <c r="P23" i="2" s="1"/>
  <c r="EZ21" i="5"/>
  <c r="EZ47" i="5" s="1"/>
  <c r="HJ21" i="5"/>
  <c r="HJ47" i="5" s="1"/>
  <c r="AI22" i="5"/>
  <c r="AI28" i="5"/>
  <c r="CR28" i="5" s="1"/>
  <c r="AI21" i="5"/>
  <c r="CQ12" i="5"/>
  <c r="AH44" i="5"/>
  <c r="AH39" i="5"/>
  <c r="Y55" i="2" s="1"/>
  <c r="AG53" i="5"/>
  <c r="V96" i="2"/>
  <c r="HI20" i="5"/>
  <c r="HI46" i="5" s="1"/>
  <c r="EY20" i="5"/>
  <c r="EY46" i="5" s="1"/>
  <c r="CP46" i="5"/>
  <c r="X86" i="2" s="1"/>
  <c r="EZ35" i="5"/>
  <c r="HJ35" i="5"/>
  <c r="CQ20" i="5"/>
  <c r="AH46" i="5"/>
  <c r="X37" i="4"/>
  <c r="R56" i="2" s="1"/>
  <c r="X49" i="4"/>
  <c r="R31" i="2" s="1"/>
  <c r="U9" i="6"/>
  <c r="S73" i="2" s="1"/>
  <c r="S65" i="2" s="1"/>
  <c r="AI17" i="5"/>
  <c r="CR17" i="5" s="1"/>
  <c r="AI36" i="5"/>
  <c r="CR36" i="5" s="1"/>
  <c r="AI13" i="5"/>
  <c r="CR13" i="5" s="1"/>
  <c r="AI30" i="5"/>
  <c r="CR30" i="5" s="1"/>
  <c r="AI23" i="5"/>
  <c r="CR23" i="5" s="1"/>
  <c r="AI26" i="5"/>
  <c r="CR26" i="5" s="1"/>
  <c r="AI32" i="5"/>
  <c r="CR32" i="5" s="1"/>
  <c r="CQ19" i="5"/>
  <c r="AH45" i="5"/>
  <c r="EZ18" i="5"/>
  <c r="HJ18" i="5"/>
  <c r="W48" i="4"/>
  <c r="Q28" i="2" s="1"/>
  <c r="W10" i="4"/>
  <c r="W42" i="4" s="1"/>
  <c r="AA8" i="4"/>
  <c r="Z6" i="4"/>
  <c r="Z73" i="4"/>
  <c r="Z35" i="4"/>
  <c r="Z28" i="4"/>
  <c r="Z17" i="4"/>
  <c r="Z79" i="4"/>
  <c r="Z70" i="4"/>
  <c r="Z74" i="4"/>
  <c r="Z103" i="4"/>
  <c r="Z30" i="4"/>
  <c r="Z16" i="4"/>
  <c r="Z23" i="4"/>
  <c r="Z22" i="4"/>
  <c r="Z85" i="4"/>
  <c r="Z36" i="4"/>
  <c r="T58" i="2" s="1"/>
  <c r="T72" i="2" s="1"/>
  <c r="Z26" i="4"/>
  <c r="Z15" i="4"/>
  <c r="Z83" i="4"/>
  <c r="Z18" i="4"/>
  <c r="Z33" i="4"/>
  <c r="Z34" i="4"/>
  <c r="Z25" i="4"/>
  <c r="Z14" i="4"/>
  <c r="Z27" i="4"/>
  <c r="Z101" i="4"/>
  <c r="Z21" i="4" s="1"/>
  <c r="Z111" i="4"/>
  <c r="Z32" i="4"/>
  <c r="Z20" i="4"/>
  <c r="Z12" i="4"/>
  <c r="Z75" i="4"/>
  <c r="Z31" i="4"/>
  <c r="V43" i="4"/>
  <c r="HM11" i="5"/>
  <c r="AK5" i="5"/>
  <c r="CT11" i="5"/>
  <c r="FC11" i="5"/>
  <c r="AL11" i="5"/>
  <c r="HI19" i="5"/>
  <c r="HI45" i="5" s="1"/>
  <c r="EY19" i="5"/>
  <c r="EY45" i="5" s="1"/>
  <c r="CP45" i="5"/>
  <c r="X85" i="2" s="1"/>
  <c r="V16" i="6"/>
  <c r="V6" i="6"/>
  <c r="V4" i="6" s="1"/>
  <c r="V14" i="6"/>
  <c r="V13" i="6"/>
  <c r="EX44" i="5"/>
  <c r="EX39" i="5"/>
  <c r="R22" i="2"/>
  <c r="R23" i="2" s="1"/>
  <c r="FA18" i="5"/>
  <c r="HK18" i="5"/>
  <c r="HK31" i="5"/>
  <c r="FA31" i="5"/>
  <c r="CR7" i="5"/>
  <c r="HK7" i="5"/>
  <c r="FA7" i="5"/>
  <c r="HK33" i="5"/>
  <c r="FA33" i="5"/>
  <c r="HK34" i="5"/>
  <c r="FA34" i="5"/>
  <c r="FA25" i="5"/>
  <c r="HK25" i="5"/>
  <c r="HJ25" i="5"/>
  <c r="EZ25" i="5"/>
  <c r="HI12" i="5"/>
  <c r="EY12" i="5"/>
  <c r="CP44" i="5"/>
  <c r="X84" i="2" s="1"/>
  <c r="CP39" i="5"/>
  <c r="AJ30" i="5"/>
  <c r="CS30" i="5" s="1"/>
  <c r="AJ18" i="5"/>
  <c r="CS18" i="5" s="1"/>
  <c r="AJ6" i="5"/>
  <c r="AJ4" i="5" s="1"/>
  <c r="AJ25" i="5"/>
  <c r="CS25" i="5" s="1"/>
  <c r="AJ34" i="5"/>
  <c r="CS34" i="5" s="1"/>
  <c r="AJ16" i="5"/>
  <c r="CS16" i="5" s="1"/>
  <c r="AJ36" i="5"/>
  <c r="CS36" i="5" s="1"/>
  <c r="AJ24" i="5"/>
  <c r="CS24" i="5" s="1"/>
  <c r="AJ33" i="5"/>
  <c r="CS33" i="5" s="1"/>
  <c r="AJ17" i="5"/>
  <c r="CS17" i="5" s="1"/>
  <c r="AJ7" i="5"/>
  <c r="AJ23" i="5"/>
  <c r="CS23" i="5" s="1"/>
  <c r="AJ20" i="5"/>
  <c r="AJ37" i="5"/>
  <c r="CS37" i="5" s="1"/>
  <c r="AJ12" i="5"/>
  <c r="AJ28" i="5"/>
  <c r="CS28" i="5" s="1"/>
  <c r="AJ13" i="5"/>
  <c r="CS13" i="5" s="1"/>
  <c r="O66" i="2"/>
  <c r="P62" i="2" s="1"/>
  <c r="W37" i="4"/>
  <c r="Q56" i="2" s="1"/>
  <c r="T5" i="2"/>
  <c r="U6" i="2"/>
  <c r="T4" i="2"/>
  <c r="Y8" i="2" l="1"/>
  <c r="Y11" i="2" s="1"/>
  <c r="Y63" i="2"/>
  <c r="CR22" i="5"/>
  <c r="CR48" i="5" s="1"/>
  <c r="Z88" i="2" s="1"/>
  <c r="AI48" i="5"/>
  <c r="Y34" i="2"/>
  <c r="CR21" i="5"/>
  <c r="CR47" i="5" s="1"/>
  <c r="Z87" i="2" s="1"/>
  <c r="AI47" i="5"/>
  <c r="AH53" i="5"/>
  <c r="R52" i="2"/>
  <c r="R50" i="2" s="1"/>
  <c r="U23" i="3"/>
  <c r="T24" i="3"/>
  <c r="T29" i="3" s="1"/>
  <c r="T39" i="3" s="1"/>
  <c r="Q52" i="2"/>
  <c r="Q50" i="2" s="1"/>
  <c r="Y35" i="3"/>
  <c r="Y28" i="3"/>
  <c r="Z22" i="3"/>
  <c r="Y30" i="3"/>
  <c r="BI15" i="3"/>
  <c r="BI8" i="3" s="1"/>
  <c r="X43" i="4"/>
  <c r="I35" i="2"/>
  <c r="I97" i="2"/>
  <c r="I32" i="2"/>
  <c r="I98" i="2"/>
  <c r="I29" i="2"/>
  <c r="I25" i="2"/>
  <c r="I26" i="2" s="1"/>
  <c r="I41" i="2"/>
  <c r="I31" i="3"/>
  <c r="I37" i="3"/>
  <c r="Q6" i="3"/>
  <c r="Q9" i="3" s="1"/>
  <c r="Q100" i="2"/>
  <c r="HL17" i="5"/>
  <c r="FB17" i="5"/>
  <c r="HL16" i="5"/>
  <c r="FB16" i="5"/>
  <c r="HL30" i="5"/>
  <c r="FB30" i="5"/>
  <c r="HI39" i="5"/>
  <c r="X51" i="2" s="1"/>
  <c r="HI44" i="5"/>
  <c r="HK26" i="5"/>
  <c r="FA26" i="5"/>
  <c r="HK36" i="5"/>
  <c r="FA36" i="5"/>
  <c r="FA22" i="5"/>
  <c r="FA48" i="5" s="1"/>
  <c r="HK22" i="5"/>
  <c r="HK48" i="5" s="1"/>
  <c r="P37" i="2"/>
  <c r="HK12" i="5"/>
  <c r="FA12" i="5"/>
  <c r="CR44" i="5"/>
  <c r="Z84" i="2" s="1"/>
  <c r="CR39" i="5"/>
  <c r="HK29" i="5"/>
  <c r="FA29" i="5"/>
  <c r="X5" i="6"/>
  <c r="Y7" i="6"/>
  <c r="FB13" i="5"/>
  <c r="HL13" i="5"/>
  <c r="V15" i="6"/>
  <c r="Z7" i="4"/>
  <c r="Z5" i="4" s="1"/>
  <c r="Z144" i="4"/>
  <c r="Z50" i="4" s="1"/>
  <c r="Z91" i="4"/>
  <c r="Z11" i="4" s="1"/>
  <c r="Z260" i="4"/>
  <c r="Z170" i="4"/>
  <c r="Z57" i="4"/>
  <c r="Z200" i="4"/>
  <c r="Z138" i="4"/>
  <c r="Z88" i="4"/>
  <c r="Z114" i="4"/>
  <c r="Z142" i="4"/>
  <c r="Z229" i="4"/>
  <c r="Z104" i="4"/>
  <c r="Z298" i="4"/>
  <c r="Z81" i="4"/>
  <c r="Z29" i="4" s="1"/>
  <c r="FA23" i="5"/>
  <c r="HK23" i="5"/>
  <c r="FA17" i="5"/>
  <c r="HK17" i="5"/>
  <c r="HJ12" i="5"/>
  <c r="EZ12" i="5"/>
  <c r="CQ39" i="5"/>
  <c r="CQ44" i="5"/>
  <c r="Y84" i="2" s="1"/>
  <c r="Y90" i="4"/>
  <c r="Y81" i="4"/>
  <c r="Y92" i="4"/>
  <c r="Y37" i="4" s="1"/>
  <c r="S56" i="2" s="1"/>
  <c r="FA16" i="5"/>
  <c r="HK16" i="5"/>
  <c r="FA19" i="5"/>
  <c r="HK19" i="5"/>
  <c r="CR45" i="5"/>
  <c r="Z85" i="2" s="1"/>
  <c r="CS12" i="5"/>
  <c r="HL23" i="5"/>
  <c r="FB23" i="5"/>
  <c r="HL24" i="5"/>
  <c r="FB24" i="5"/>
  <c r="HL25" i="5"/>
  <c r="FB25" i="5"/>
  <c r="R37" i="2"/>
  <c r="HN11" i="5"/>
  <c r="AL5" i="5"/>
  <c r="AM11" i="5"/>
  <c r="CU11" i="5"/>
  <c r="FD11" i="5"/>
  <c r="FB37" i="5"/>
  <c r="HL37" i="5"/>
  <c r="AJ35" i="5"/>
  <c r="CS35" i="5" s="1"/>
  <c r="AJ19" i="5"/>
  <c r="AJ32" i="5"/>
  <c r="CS32" i="5" s="1"/>
  <c r="AJ22" i="5"/>
  <c r="AJ21" i="5"/>
  <c r="AJ29" i="5"/>
  <c r="CS29" i="5" s="1"/>
  <c r="AJ14" i="5"/>
  <c r="CS14" i="5" s="1"/>
  <c r="AJ31" i="5"/>
  <c r="CS31" i="5" s="1"/>
  <c r="AJ26" i="5"/>
  <c r="CS26" i="5" s="1"/>
  <c r="AJ15" i="5"/>
  <c r="CS15" i="5" s="1"/>
  <c r="AJ27" i="5"/>
  <c r="CS27" i="5" s="1"/>
  <c r="X92" i="2"/>
  <c r="V12" i="6"/>
  <c r="V9" i="6" s="1"/>
  <c r="T73" i="2" s="1"/>
  <c r="T65" i="2" s="1"/>
  <c r="AB8" i="4"/>
  <c r="AA6" i="4"/>
  <c r="AA103" i="4"/>
  <c r="AA101" i="4"/>
  <c r="AA36" i="4"/>
  <c r="U58" i="2" s="1"/>
  <c r="U72" i="2" s="1"/>
  <c r="AA16" i="4"/>
  <c r="AA35" i="4"/>
  <c r="AA17" i="4"/>
  <c r="AA79" i="4"/>
  <c r="AA70" i="4"/>
  <c r="AA28" i="4"/>
  <c r="AA85" i="4"/>
  <c r="AA27" i="4"/>
  <c r="AA30" i="4"/>
  <c r="AA25" i="4"/>
  <c r="AA111" i="4"/>
  <c r="AA18" i="4"/>
  <c r="AA73" i="4"/>
  <c r="AA26" i="4"/>
  <c r="AA83" i="4"/>
  <c r="AA31" i="4" s="1"/>
  <c r="AA32" i="4"/>
  <c r="AA14" i="4"/>
  <c r="AA75" i="4"/>
  <c r="AA20" i="4"/>
  <c r="AA15" i="4"/>
  <c r="AA33" i="4"/>
  <c r="AA21" i="4"/>
  <c r="AA23" i="4"/>
  <c r="AA74" i="4"/>
  <c r="AA22" i="4" s="1"/>
  <c r="AA12" i="4"/>
  <c r="AA34" i="4"/>
  <c r="HJ19" i="5"/>
  <c r="HJ45" i="5" s="1"/>
  <c r="CQ45" i="5"/>
  <c r="Y85" i="2" s="1"/>
  <c r="EZ19" i="5"/>
  <c r="EZ45" i="5" s="1"/>
  <c r="FA30" i="5"/>
  <c r="HK30" i="5"/>
  <c r="EZ20" i="5"/>
  <c r="EZ46" i="5" s="1"/>
  <c r="HJ20" i="5"/>
  <c r="HJ46" i="5" s="1"/>
  <c r="CQ46" i="5"/>
  <c r="Y86" i="2" s="1"/>
  <c r="HK21" i="5"/>
  <c r="FA21" i="5"/>
  <c r="HK20" i="5"/>
  <c r="HK46" i="5" s="1"/>
  <c r="CR46" i="5"/>
  <c r="Z86" i="2" s="1"/>
  <c r="FA20" i="5"/>
  <c r="FA46" i="5" s="1"/>
  <c r="AI39" i="5"/>
  <c r="Z55" i="2" s="1"/>
  <c r="Q37" i="2"/>
  <c r="Y99" i="4"/>
  <c r="Y19" i="4" s="1"/>
  <c r="Y139" i="4"/>
  <c r="Y38" i="4" s="1"/>
  <c r="S57" i="2" s="1"/>
  <c r="HK24" i="5"/>
  <c r="FA24" i="5"/>
  <c r="W43" i="4"/>
  <c r="FB28" i="5"/>
  <c r="HL28" i="5"/>
  <c r="AJ46" i="5"/>
  <c r="CS20" i="5"/>
  <c r="FB7" i="5"/>
  <c r="HL7" i="5"/>
  <c r="CS7" i="5"/>
  <c r="HL33" i="5"/>
  <c r="FB33" i="5"/>
  <c r="HL36" i="5"/>
  <c r="FB36" i="5"/>
  <c r="FB34" i="5"/>
  <c r="HL34" i="5"/>
  <c r="HL18" i="5"/>
  <c r="FB18" i="5"/>
  <c r="EY39" i="5"/>
  <c r="EY44" i="5"/>
  <c r="AK30" i="5"/>
  <c r="CT30" i="5" s="1"/>
  <c r="AK37" i="5"/>
  <c r="CT37" i="5" s="1"/>
  <c r="AK15" i="5"/>
  <c r="CT15" i="5" s="1"/>
  <c r="AK29" i="5"/>
  <c r="CT29" i="5" s="1"/>
  <c r="AK33" i="5"/>
  <c r="CT33" i="5" s="1"/>
  <c r="AK7" i="5"/>
  <c r="AK23" i="5"/>
  <c r="CT23" i="5" s="1"/>
  <c r="AK6" i="5"/>
  <c r="AK4" i="5" s="1"/>
  <c r="AK13" i="5"/>
  <c r="CT13" i="5" s="1"/>
  <c r="FA32" i="5"/>
  <c r="HK32" i="5"/>
  <c r="HK13" i="5"/>
  <c r="FA13" i="5"/>
  <c r="HK28" i="5"/>
  <c r="FA28" i="5"/>
  <c r="AI44" i="5"/>
  <c r="Y24" i="4"/>
  <c r="HK15" i="5"/>
  <c r="FA15" i="5"/>
  <c r="W96" i="2"/>
  <c r="W6" i="6"/>
  <c r="W4" i="6" s="1"/>
  <c r="W12" i="6"/>
  <c r="V6" i="2"/>
  <c r="U5" i="2"/>
  <c r="U4" i="2"/>
  <c r="Z8" i="2" l="1"/>
  <c r="Z11" i="2" s="1"/>
  <c r="Z63" i="2"/>
  <c r="CS22" i="5"/>
  <c r="CS48" i="5" s="1"/>
  <c r="AA88" i="2" s="1"/>
  <c r="AJ48" i="5"/>
  <c r="Z19" i="2"/>
  <c r="FA45" i="5"/>
  <c r="FA47" i="5"/>
  <c r="HK45" i="5"/>
  <c r="HK47" i="5"/>
  <c r="Z34" i="2" s="1"/>
  <c r="CS21" i="5"/>
  <c r="CS47" i="5" s="1"/>
  <c r="AA87" i="2" s="1"/>
  <c r="AJ47" i="5"/>
  <c r="AI53" i="5"/>
  <c r="Z28" i="3"/>
  <c r="Z35" i="3"/>
  <c r="AA22" i="3"/>
  <c r="Z30" i="3"/>
  <c r="U24" i="3"/>
  <c r="U29" i="3" s="1"/>
  <c r="U39" i="3" s="1"/>
  <c r="V23" i="3"/>
  <c r="J13" i="2"/>
  <c r="J17" i="2" s="1"/>
  <c r="J95" i="2" s="1"/>
  <c r="I38" i="3"/>
  <c r="J27" i="3"/>
  <c r="I42" i="2"/>
  <c r="I70" i="2"/>
  <c r="I71" i="2" s="1"/>
  <c r="I75" i="2" s="1"/>
  <c r="I44" i="2"/>
  <c r="I46" i="2" s="1"/>
  <c r="I47" i="2" s="1"/>
  <c r="R6" i="3"/>
  <c r="R9" i="3" s="1"/>
  <c r="R100" i="2"/>
  <c r="FC13" i="5"/>
  <c r="HM13" i="5"/>
  <c r="FC29" i="5"/>
  <c r="HM29" i="5"/>
  <c r="AA7" i="4"/>
  <c r="AA5" i="4" s="1"/>
  <c r="AA57" i="4"/>
  <c r="AA142" i="4"/>
  <c r="AA298" i="4"/>
  <c r="AA114" i="4"/>
  <c r="AA99" i="4"/>
  <c r="AA170" i="4"/>
  <c r="AA260" i="4"/>
  <c r="AA200" i="4"/>
  <c r="AA138" i="4"/>
  <c r="AA229" i="4"/>
  <c r="AA88" i="4"/>
  <c r="HL31" i="5"/>
  <c r="FB31" i="5"/>
  <c r="HL22" i="5"/>
  <c r="HL48" i="5" s="1"/>
  <c r="FB22" i="5"/>
  <c r="FB48" i="5" s="1"/>
  <c r="CV11" i="5"/>
  <c r="AN11" i="5"/>
  <c r="HO11" i="5"/>
  <c r="AM5" i="5"/>
  <c r="FE11" i="5"/>
  <c r="AJ44" i="5"/>
  <c r="Y29" i="4"/>
  <c r="Y43" i="4" s="1"/>
  <c r="Y47" i="4"/>
  <c r="Z71" i="4"/>
  <c r="Z99" i="4"/>
  <c r="Z92" i="4"/>
  <c r="Z37" i="4" s="1"/>
  <c r="T56" i="2" s="1"/>
  <c r="Z93" i="4"/>
  <c r="Z13" i="4" s="1"/>
  <c r="FA44" i="5"/>
  <c r="FA39" i="5"/>
  <c r="HM33" i="5"/>
  <c r="FC33" i="5"/>
  <c r="HM37" i="5"/>
  <c r="FC37" i="5"/>
  <c r="AK24" i="5"/>
  <c r="CT24" i="5" s="1"/>
  <c r="AK35" i="5"/>
  <c r="CT35" i="5" s="1"/>
  <c r="W15" i="6"/>
  <c r="W14" i="6"/>
  <c r="AK28" i="5"/>
  <c r="CT28" i="5" s="1"/>
  <c r="AK18" i="5"/>
  <c r="CT18" i="5" s="1"/>
  <c r="AK16" i="5"/>
  <c r="CT16" i="5" s="1"/>
  <c r="AK27" i="5"/>
  <c r="CT27" i="5" s="1"/>
  <c r="HL20" i="5"/>
  <c r="HL46" i="5" s="1"/>
  <c r="CS46" i="5"/>
  <c r="AA86" i="2" s="1"/>
  <c r="FB20" i="5"/>
  <c r="FB46" i="5" s="1"/>
  <c r="AC8" i="4"/>
  <c r="AB6" i="4"/>
  <c r="AB79" i="4"/>
  <c r="AB70" i="4"/>
  <c r="AB26" i="4"/>
  <c r="AB25" i="4"/>
  <c r="AB20" i="4"/>
  <c r="AB74" i="4"/>
  <c r="AB35" i="4"/>
  <c r="AB34" i="4"/>
  <c r="AB14" i="4"/>
  <c r="AB32" i="4"/>
  <c r="AB12" i="4"/>
  <c r="AB83" i="4"/>
  <c r="AB31" i="4" s="1"/>
  <c r="AB85" i="4"/>
  <c r="AB27" i="4"/>
  <c r="AB30" i="4"/>
  <c r="AB17" i="4"/>
  <c r="AB16" i="4"/>
  <c r="AB75" i="4"/>
  <c r="AB33" i="4"/>
  <c r="AB15" i="4"/>
  <c r="AB22" i="4"/>
  <c r="AB111" i="4"/>
  <c r="AB101" i="4"/>
  <c r="AB73" i="4"/>
  <c r="AB21" i="4" s="1"/>
  <c r="AB103" i="4"/>
  <c r="AB23" i="4" s="1"/>
  <c r="AB18" i="4"/>
  <c r="AB36" i="4"/>
  <c r="V58" i="2" s="1"/>
  <c r="V72" i="2" s="1"/>
  <c r="AB28" i="4"/>
  <c r="HL27" i="5"/>
  <c r="FB27" i="5"/>
  <c r="HL14" i="5"/>
  <c r="FB14" i="5"/>
  <c r="HL32" i="5"/>
  <c r="FB32" i="5"/>
  <c r="AL19" i="5"/>
  <c r="AL20" i="5"/>
  <c r="AL30" i="5"/>
  <c r="CU30" i="5" s="1"/>
  <c r="AL32" i="5"/>
  <c r="CU32" i="5" s="1"/>
  <c r="AL18" i="5"/>
  <c r="CU18" i="5" s="1"/>
  <c r="AL6" i="5"/>
  <c r="AL4" i="5" s="1"/>
  <c r="AL17" i="5"/>
  <c r="CU17" i="5" s="1"/>
  <c r="AL29" i="5"/>
  <c r="CU29" i="5" s="1"/>
  <c r="AL7" i="5"/>
  <c r="AL26" i="5"/>
  <c r="CU26" i="5" s="1"/>
  <c r="FB12" i="5"/>
  <c r="HL12" i="5"/>
  <c r="CS44" i="5"/>
  <c r="AA84" i="2" s="1"/>
  <c r="Y48" i="4"/>
  <c r="S28" i="2" s="1"/>
  <c r="Y10" i="4"/>
  <c r="Y42" i="4" s="1"/>
  <c r="EZ44" i="5"/>
  <c r="EZ39" i="5"/>
  <c r="Z49" i="4"/>
  <c r="T31" i="2" s="1"/>
  <c r="Z7" i="6"/>
  <c r="Y5" i="6"/>
  <c r="Y49" i="4"/>
  <c r="S31" i="2" s="1"/>
  <c r="HK44" i="5"/>
  <c r="HK39" i="5"/>
  <c r="Z51" i="2" s="1"/>
  <c r="HM23" i="5"/>
  <c r="FC23" i="5"/>
  <c r="FC30" i="5"/>
  <c r="HM30" i="5"/>
  <c r="AK19" i="5"/>
  <c r="AK31" i="5"/>
  <c r="CT31" i="5" s="1"/>
  <c r="AK34" i="5"/>
  <c r="CT34" i="5" s="1"/>
  <c r="AK17" i="5"/>
  <c r="CT17" i="5" s="1"/>
  <c r="FC7" i="5"/>
  <c r="CT7" i="5"/>
  <c r="HM7" i="5"/>
  <c r="AK32" i="5"/>
  <c r="CT32" i="5" s="1"/>
  <c r="AK22" i="5"/>
  <c r="W16" i="6"/>
  <c r="W13" i="6"/>
  <c r="W9" i="6" s="1"/>
  <c r="U73" i="2" s="1"/>
  <c r="U65" i="2" s="1"/>
  <c r="AK20" i="5"/>
  <c r="AK36" i="5"/>
  <c r="CT36" i="5" s="1"/>
  <c r="AK21" i="5"/>
  <c r="AK14" i="5"/>
  <c r="CT14" i="5" s="1"/>
  <c r="AK12" i="5"/>
  <c r="AK25" i="5"/>
  <c r="CT25" i="5" s="1"/>
  <c r="AK26" i="5"/>
  <c r="CT26" i="5" s="1"/>
  <c r="Q64" i="2"/>
  <c r="FB15" i="5"/>
  <c r="HL15" i="5"/>
  <c r="HL29" i="5"/>
  <c r="FB29" i="5"/>
  <c r="CS19" i="5"/>
  <c r="CS39" i="5" s="1"/>
  <c r="AJ45" i="5"/>
  <c r="HJ39" i="5"/>
  <c r="Y51" i="2" s="1"/>
  <c r="HJ44" i="5"/>
  <c r="Z76" i="4"/>
  <c r="Z24" i="4" s="1"/>
  <c r="Z90" i="4"/>
  <c r="Z139" i="4"/>
  <c r="Z38" i="4" s="1"/>
  <c r="T57" i="2" s="1"/>
  <c r="X6" i="6"/>
  <c r="X4" i="6" s="1"/>
  <c r="HM15" i="5"/>
  <c r="FC15" i="5"/>
  <c r="FB26" i="5"/>
  <c r="HL26" i="5"/>
  <c r="HL21" i="5"/>
  <c r="HL47" i="5" s="1"/>
  <c r="FB21" i="5"/>
  <c r="FB47" i="5" s="1"/>
  <c r="FB35" i="5"/>
  <c r="HL35" i="5"/>
  <c r="R64" i="2"/>
  <c r="AJ39" i="5"/>
  <c r="AA55" i="2" s="1"/>
  <c r="Y92" i="2"/>
  <c r="Z92" i="2"/>
  <c r="P64" i="2"/>
  <c r="P66" i="2" s="1"/>
  <c r="Q62" i="2" s="1"/>
  <c r="X96" i="2"/>
  <c r="V4" i="2"/>
  <c r="W6" i="2"/>
  <c r="V5" i="2"/>
  <c r="AA8" i="2" l="1"/>
  <c r="AA11" i="2" s="1"/>
  <c r="AA63" i="2"/>
  <c r="CT22" i="5"/>
  <c r="CT48" i="5" s="1"/>
  <c r="AB88" i="2" s="1"/>
  <c r="AK48" i="5"/>
  <c r="AA19" i="2"/>
  <c r="Q66" i="2"/>
  <c r="R62" i="2" s="1"/>
  <c r="R66" i="2" s="1"/>
  <c r="S62" i="2" s="1"/>
  <c r="AA34" i="2"/>
  <c r="CT21" i="5"/>
  <c r="CT47" i="5" s="1"/>
  <c r="AB87" i="2" s="1"/>
  <c r="AK47" i="5"/>
  <c r="V24" i="3"/>
  <c r="V29" i="3" s="1"/>
  <c r="V39" i="3" s="1"/>
  <c r="W23" i="3"/>
  <c r="AA35" i="3"/>
  <c r="AB22" i="3"/>
  <c r="AA28" i="3"/>
  <c r="AA30" i="3"/>
  <c r="J31" i="3"/>
  <c r="J37" i="3"/>
  <c r="S6" i="3"/>
  <c r="S9" i="3" s="1"/>
  <c r="S100" i="2"/>
  <c r="J35" i="2"/>
  <c r="J97" i="2"/>
  <c r="J98" i="2"/>
  <c r="J32" i="2"/>
  <c r="J25" i="2"/>
  <c r="J26" i="2" s="1"/>
  <c r="J29" i="2"/>
  <c r="J41" i="2"/>
  <c r="X16" i="6"/>
  <c r="HM25" i="5"/>
  <c r="FC25" i="5"/>
  <c r="X15" i="6"/>
  <c r="X12" i="6"/>
  <c r="Z48" i="4"/>
  <c r="T28" i="2" s="1"/>
  <c r="Z10" i="4"/>
  <c r="Z42" i="4" s="1"/>
  <c r="FC14" i="5"/>
  <c r="HM14" i="5"/>
  <c r="HM32" i="5"/>
  <c r="FC32" i="5"/>
  <c r="HM17" i="5"/>
  <c r="FC17" i="5"/>
  <c r="Z96" i="2"/>
  <c r="Z5" i="6"/>
  <c r="AA7" i="6"/>
  <c r="HL44" i="5"/>
  <c r="AL31" i="5"/>
  <c r="CU31" i="5" s="1"/>
  <c r="AL34" i="5"/>
  <c r="CU34" i="5" s="1"/>
  <c r="AL24" i="5"/>
  <c r="CU24" i="5" s="1"/>
  <c r="AL36" i="5"/>
  <c r="CU36" i="5" s="1"/>
  <c r="AL25" i="5"/>
  <c r="CU25" i="5" s="1"/>
  <c r="AL12" i="5"/>
  <c r="AL28" i="5"/>
  <c r="CU28" i="5" s="1"/>
  <c r="HM18" i="5"/>
  <c r="FC18" i="5"/>
  <c r="HM35" i="5"/>
  <c r="FC35" i="5"/>
  <c r="Z19" i="4"/>
  <c r="Z43" i="4" s="1"/>
  <c r="Z47" i="4"/>
  <c r="AA76" i="4"/>
  <c r="AA24" i="4" s="1"/>
  <c r="AA104" i="4"/>
  <c r="AA81" i="4"/>
  <c r="AA29" i="4" s="1"/>
  <c r="AA92" i="4"/>
  <c r="AA37" i="4" s="1"/>
  <c r="U56" i="2" s="1"/>
  <c r="HM21" i="5"/>
  <c r="HM47" i="5" s="1"/>
  <c r="FC21" i="5"/>
  <c r="FC47" i="5" s="1"/>
  <c r="FC34" i="5"/>
  <c r="HM34" i="5"/>
  <c r="FB44" i="5"/>
  <c r="HN29" i="5"/>
  <c r="FD29" i="5"/>
  <c r="AL14" i="5"/>
  <c r="CU14" i="5" s="1"/>
  <c r="AL16" i="5"/>
  <c r="CU16" i="5" s="1"/>
  <c r="AL22" i="5"/>
  <c r="AL15" i="5"/>
  <c r="CU15" i="5" s="1"/>
  <c r="AL37" i="5"/>
  <c r="CU37" i="5" s="1"/>
  <c r="AB7" i="4"/>
  <c r="AB5" i="4" s="1"/>
  <c r="AB170" i="4"/>
  <c r="AB114" i="4"/>
  <c r="AB200" i="4"/>
  <c r="AB260" i="4"/>
  <c r="AB142" i="4"/>
  <c r="AB57" i="4"/>
  <c r="AB298" i="4"/>
  <c r="AB88" i="4"/>
  <c r="AB229" i="4"/>
  <c r="AB76" i="4"/>
  <c r="HM28" i="5"/>
  <c r="FC28" i="5"/>
  <c r="HM24" i="5"/>
  <c r="FC24" i="5"/>
  <c r="S22" i="2"/>
  <c r="S23" i="2" s="1"/>
  <c r="S52" i="2"/>
  <c r="S50" i="2" s="1"/>
  <c r="AM36" i="5"/>
  <c r="CV36" i="5" s="1"/>
  <c r="AM17" i="5"/>
  <c r="CV17" i="5" s="1"/>
  <c r="AM18" i="5"/>
  <c r="CV18" i="5" s="1"/>
  <c r="AM6" i="5"/>
  <c r="AM4" i="5" s="1"/>
  <c r="AM27" i="5"/>
  <c r="CV27" i="5" s="1"/>
  <c r="AM19" i="5"/>
  <c r="AM7" i="5"/>
  <c r="AM35" i="5"/>
  <c r="CV35" i="5" s="1"/>
  <c r="AM12" i="5"/>
  <c r="AM32" i="5"/>
  <c r="CV32" i="5" s="1"/>
  <c r="AM13" i="5"/>
  <c r="CV13" i="5" s="1"/>
  <c r="AM14" i="5"/>
  <c r="CV14" i="5" s="1"/>
  <c r="AM22" i="5"/>
  <c r="AM15" i="5"/>
  <c r="CV15" i="5" s="1"/>
  <c r="AM20" i="5"/>
  <c r="AM21" i="5"/>
  <c r="AM37" i="5"/>
  <c r="CV37" i="5" s="1"/>
  <c r="AM34" i="5"/>
  <c r="CV34" i="5" s="1"/>
  <c r="AM24" i="5"/>
  <c r="CV24" i="5" s="1"/>
  <c r="AM25" i="5"/>
  <c r="CV25" i="5" s="1"/>
  <c r="AM31" i="5"/>
  <c r="CV31" i="5" s="1"/>
  <c r="AM28" i="5"/>
  <c r="CV28" i="5" s="1"/>
  <c r="AM29" i="5"/>
  <c r="CV29" i="5" s="1"/>
  <c r="AM26" i="5"/>
  <c r="CV26" i="5" s="1"/>
  <c r="AM23" i="5"/>
  <c r="CV23" i="5" s="1"/>
  <c r="AM16" i="5"/>
  <c r="CV16" i="5" s="1"/>
  <c r="AM33" i="5"/>
  <c r="CV33" i="5" s="1"/>
  <c r="AM30" i="5"/>
  <c r="CV30" i="5" s="1"/>
  <c r="AA90" i="4"/>
  <c r="AA71" i="4"/>
  <c r="AA91" i="4"/>
  <c r="AA11" i="4" s="1"/>
  <c r="AA144" i="4"/>
  <c r="AA50" i="4" s="1"/>
  <c r="X13" i="6"/>
  <c r="HM26" i="5"/>
  <c r="FC26" i="5"/>
  <c r="X14" i="6"/>
  <c r="FC36" i="5"/>
  <c r="HM36" i="5"/>
  <c r="HM31" i="5"/>
  <c r="FC31" i="5"/>
  <c r="FD17" i="5"/>
  <c r="HN17" i="5"/>
  <c r="HN32" i="5"/>
  <c r="FD32" i="5"/>
  <c r="CU20" i="5"/>
  <c r="AL46" i="5"/>
  <c r="CU19" i="5"/>
  <c r="AL45" i="5"/>
  <c r="AD8" i="4"/>
  <c r="AC6" i="4"/>
  <c r="AC70" i="4"/>
  <c r="AC111" i="4"/>
  <c r="AC30" i="4"/>
  <c r="AC14" i="4"/>
  <c r="AC28" i="4"/>
  <c r="AC79" i="4"/>
  <c r="AC35" i="4"/>
  <c r="AC85" i="4"/>
  <c r="AC33" i="4" s="1"/>
  <c r="AC103" i="4"/>
  <c r="AC26" i="4"/>
  <c r="AC25" i="4"/>
  <c r="AC75" i="4"/>
  <c r="AC23" i="4" s="1"/>
  <c r="AC20" i="4"/>
  <c r="AC27" i="4"/>
  <c r="AC15" i="4"/>
  <c r="AC101" i="4"/>
  <c r="AC83" i="4"/>
  <c r="AC31" i="4" s="1"/>
  <c r="AC36" i="4"/>
  <c r="W58" i="2" s="1"/>
  <c r="W72" i="2" s="1"/>
  <c r="AC16" i="4"/>
  <c r="AC74" i="4"/>
  <c r="AC22" i="4" s="1"/>
  <c r="AC73" i="4"/>
  <c r="AC21" i="4" s="1"/>
  <c r="AC34" i="4"/>
  <c r="AC18" i="4"/>
  <c r="AC17" i="4"/>
  <c r="AC32" i="4"/>
  <c r="AC12" i="4"/>
  <c r="HM27" i="5"/>
  <c r="FC27" i="5"/>
  <c r="AA139" i="4"/>
  <c r="AA38" i="4" s="1"/>
  <c r="U57" i="2" s="1"/>
  <c r="AA93" i="4"/>
  <c r="AA13" i="4" s="1"/>
  <c r="HL19" i="5"/>
  <c r="HL39" i="5" s="1"/>
  <c r="AA51" i="2" s="1"/>
  <c r="FB19" i="5"/>
  <c r="FB39" i="5" s="1"/>
  <c r="CS45" i="5"/>
  <c r="AA85" i="2" s="1"/>
  <c r="AA92" i="2" s="1"/>
  <c r="HN26" i="5"/>
  <c r="FD26" i="5"/>
  <c r="HN18" i="5"/>
  <c r="FD18" i="5"/>
  <c r="HN30" i="5"/>
  <c r="FD30" i="5"/>
  <c r="Y96" i="2"/>
  <c r="AK44" i="5"/>
  <c r="CT12" i="5"/>
  <c r="AK39" i="5"/>
  <c r="AB55" i="2" s="1"/>
  <c r="CT20" i="5"/>
  <c r="AK46" i="5"/>
  <c r="FC22" i="5"/>
  <c r="FC48" i="5" s="1"/>
  <c r="HM22" i="5"/>
  <c r="HM48" i="5" s="1"/>
  <c r="CT19" i="5"/>
  <c r="AK45" i="5"/>
  <c r="Y6" i="6"/>
  <c r="Y4" i="6" s="1"/>
  <c r="CU7" i="5"/>
  <c r="HN7" i="5"/>
  <c r="FD7" i="5"/>
  <c r="AL23" i="5"/>
  <c r="CU23" i="5" s="1"/>
  <c r="AL21" i="5"/>
  <c r="AL35" i="5"/>
  <c r="CU35" i="5" s="1"/>
  <c r="AL33" i="5"/>
  <c r="CU33" i="5" s="1"/>
  <c r="AL27" i="5"/>
  <c r="CU27" i="5" s="1"/>
  <c r="AL13" i="5"/>
  <c r="CU13" i="5" s="1"/>
  <c r="HM16" i="5"/>
  <c r="FC16" i="5"/>
  <c r="AJ53" i="5"/>
  <c r="HP11" i="5"/>
  <c r="FF11" i="5"/>
  <c r="CW11" i="5"/>
  <c r="AN5" i="5"/>
  <c r="AO11" i="5"/>
  <c r="W5" i="2"/>
  <c r="X6" i="2"/>
  <c r="W4" i="2"/>
  <c r="AB8" i="2" l="1"/>
  <c r="AB11" i="2" s="1"/>
  <c r="AB63" i="2"/>
  <c r="AA49" i="4"/>
  <c r="U31" i="2" s="1"/>
  <c r="AM47" i="5"/>
  <c r="CV22" i="5"/>
  <c r="CV48" i="5" s="1"/>
  <c r="AD88" i="2" s="1"/>
  <c r="AM48" i="5"/>
  <c r="CU22" i="5"/>
  <c r="CU48" i="5" s="1"/>
  <c r="AC88" i="2" s="1"/>
  <c r="AL48" i="5"/>
  <c r="AB19" i="2"/>
  <c r="CU21" i="5"/>
  <c r="CU47" i="5" s="1"/>
  <c r="AC87" i="2" s="1"/>
  <c r="AL47" i="5"/>
  <c r="AB34" i="2"/>
  <c r="AB35" i="3"/>
  <c r="AB28" i="3"/>
  <c r="AC22" i="3"/>
  <c r="AB30" i="3"/>
  <c r="X23" i="3"/>
  <c r="W24" i="3"/>
  <c r="W29" i="3" s="1"/>
  <c r="W39" i="3" s="1"/>
  <c r="J42" i="2"/>
  <c r="J70" i="2"/>
  <c r="J71" i="2" s="1"/>
  <c r="J75" i="2" s="1"/>
  <c r="J44" i="2"/>
  <c r="J46" i="2" s="1"/>
  <c r="J47" i="2" s="1"/>
  <c r="T6" i="3"/>
  <c r="T9" i="3" s="1"/>
  <c r="T100" i="2"/>
  <c r="K27" i="3"/>
  <c r="J38" i="3"/>
  <c r="K13" i="2"/>
  <c r="K17" i="2" s="1"/>
  <c r="K95" i="2" s="1"/>
  <c r="AA96" i="2"/>
  <c r="FD13" i="5"/>
  <c r="HN13" i="5"/>
  <c r="CU45" i="5"/>
  <c r="AC85" i="2" s="1"/>
  <c r="HN21" i="5"/>
  <c r="HN47" i="5" s="1"/>
  <c r="FD21" i="5"/>
  <c r="HN27" i="5"/>
  <c r="FD27" i="5"/>
  <c r="HN23" i="5"/>
  <c r="FD23" i="5"/>
  <c r="Y16" i="6"/>
  <c r="FC19" i="5"/>
  <c r="FC45" i="5" s="1"/>
  <c r="HM19" i="5"/>
  <c r="CT45" i="5"/>
  <c r="AB85" i="2" s="1"/>
  <c r="CT46" i="5"/>
  <c r="AB86" i="2" s="1"/>
  <c r="HM20" i="5"/>
  <c r="HM46" i="5" s="1"/>
  <c r="FC20" i="5"/>
  <c r="FC46" i="5" s="1"/>
  <c r="FD19" i="5"/>
  <c r="HN19" i="5"/>
  <c r="FB45" i="5"/>
  <c r="AA19" i="4"/>
  <c r="AA47" i="4"/>
  <c r="FE16" i="5"/>
  <c r="HO16" i="5"/>
  <c r="HO28" i="5"/>
  <c r="FE28" i="5"/>
  <c r="HO34" i="5"/>
  <c r="FE34" i="5"/>
  <c r="HO15" i="5"/>
  <c r="FE15" i="5"/>
  <c r="HO32" i="5"/>
  <c r="FE32" i="5"/>
  <c r="CV19" i="5"/>
  <c r="AM45" i="5"/>
  <c r="HO17" i="5"/>
  <c r="FE17" i="5"/>
  <c r="AB92" i="4"/>
  <c r="FD15" i="5"/>
  <c r="HN15" i="5"/>
  <c r="T22" i="2"/>
  <c r="T23" i="2" s="1"/>
  <c r="T52" i="2"/>
  <c r="T50" i="2" s="1"/>
  <c r="HN25" i="5"/>
  <c r="FD25" i="5"/>
  <c r="HN31" i="5"/>
  <c r="FD31" i="5"/>
  <c r="Z14" i="6"/>
  <c r="Z6" i="6"/>
  <c r="Z4" i="6" s="1"/>
  <c r="Z16" i="6"/>
  <c r="Z15" i="6"/>
  <c r="Z12" i="6"/>
  <c r="HL45" i="5"/>
  <c r="AC93" i="4"/>
  <c r="AC13" i="4" s="1"/>
  <c r="AC7" i="4"/>
  <c r="AC5" i="4" s="1"/>
  <c r="AC91" i="4"/>
  <c r="AC11" i="4" s="1"/>
  <c r="AC92" i="4"/>
  <c r="AC88" i="4"/>
  <c r="AC57" i="4"/>
  <c r="AC99" i="4"/>
  <c r="AC114" i="4"/>
  <c r="AC298" i="4"/>
  <c r="AC81" i="4"/>
  <c r="AC29" i="4" s="1"/>
  <c r="AC200" i="4"/>
  <c r="AC260" i="4"/>
  <c r="AC170" i="4"/>
  <c r="AC71" i="4"/>
  <c r="AC19" i="4" s="1"/>
  <c r="AC142" i="4"/>
  <c r="AC229" i="4"/>
  <c r="AC90" i="4"/>
  <c r="AC76" i="4"/>
  <c r="AA48" i="4"/>
  <c r="U28" i="2" s="1"/>
  <c r="AA10" i="4"/>
  <c r="AA42" i="4" s="1"/>
  <c r="HO23" i="5"/>
  <c r="FE23" i="5"/>
  <c r="HO31" i="5"/>
  <c r="FE31" i="5"/>
  <c r="HO37" i="5"/>
  <c r="FE37" i="5"/>
  <c r="FE22" i="5"/>
  <c r="FE48" i="5" s="1"/>
  <c r="HO22" i="5"/>
  <c r="HO48" i="5" s="1"/>
  <c r="CV12" i="5"/>
  <c r="AM44" i="5"/>
  <c r="HO27" i="5"/>
  <c r="FE27" i="5"/>
  <c r="FE36" i="5"/>
  <c r="HO36" i="5"/>
  <c r="AB139" i="4"/>
  <c r="AB38" i="4" s="1"/>
  <c r="V57" i="2" s="1"/>
  <c r="FD22" i="5"/>
  <c r="FD48" i="5" s="1"/>
  <c r="HN22" i="5"/>
  <c r="HN48" i="5" s="1"/>
  <c r="HN36" i="5"/>
  <c r="FD36" i="5"/>
  <c r="AK53" i="5"/>
  <c r="HQ11" i="5"/>
  <c r="AO5" i="5"/>
  <c r="CX11" i="5"/>
  <c r="FG11" i="5"/>
  <c r="AP11" i="5"/>
  <c r="HN33" i="5"/>
  <c r="FD33" i="5"/>
  <c r="Y15" i="6"/>
  <c r="Y14" i="6"/>
  <c r="AN13" i="5"/>
  <c r="CW13" i="5" s="1"/>
  <c r="AN15" i="5"/>
  <c r="CW15" i="5" s="1"/>
  <c r="AN6" i="5"/>
  <c r="AN4" i="5" s="1"/>
  <c r="AN25" i="5"/>
  <c r="CW25" i="5" s="1"/>
  <c r="AN16" i="5"/>
  <c r="CW16" i="5" s="1"/>
  <c r="AN7" i="5"/>
  <c r="AN26" i="5"/>
  <c r="CW26" i="5" s="1"/>
  <c r="AN19" i="5"/>
  <c r="AN36" i="5"/>
  <c r="CW36" i="5" s="1"/>
  <c r="AN28" i="5"/>
  <c r="CW28" i="5" s="1"/>
  <c r="AN14" i="5"/>
  <c r="CW14" i="5" s="1"/>
  <c r="AN23" i="5"/>
  <c r="CW23" i="5" s="1"/>
  <c r="AN33" i="5"/>
  <c r="CW33" i="5" s="1"/>
  <c r="AN18" i="5"/>
  <c r="CW18" i="5" s="1"/>
  <c r="AN27" i="5"/>
  <c r="CW27" i="5" s="1"/>
  <c r="AN32" i="5"/>
  <c r="CW32" i="5" s="1"/>
  <c r="AN12" i="5"/>
  <c r="AN22" i="5"/>
  <c r="AN31" i="5"/>
  <c r="CW31" i="5" s="1"/>
  <c r="AN37" i="5"/>
  <c r="CW37" i="5" s="1"/>
  <c r="AN29" i="5"/>
  <c r="CW29" i="5" s="1"/>
  <c r="AN20" i="5"/>
  <c r="AN35" i="5"/>
  <c r="CW35" i="5" s="1"/>
  <c r="HN35" i="5"/>
  <c r="FD35" i="5"/>
  <c r="Y12" i="6"/>
  <c r="Y13" i="6"/>
  <c r="HM12" i="5"/>
  <c r="FC12" i="5"/>
  <c r="CT39" i="5"/>
  <c r="CT44" i="5"/>
  <c r="AB84" i="2" s="1"/>
  <c r="AE8" i="4"/>
  <c r="AD6" i="4"/>
  <c r="AD85" i="4"/>
  <c r="AD36" i="4"/>
  <c r="X58" i="2" s="1"/>
  <c r="X72" i="2" s="1"/>
  <c r="AD32" i="4"/>
  <c r="AD25" i="4"/>
  <c r="AD15" i="4"/>
  <c r="AD27" i="4"/>
  <c r="AD74" i="4"/>
  <c r="AD73" i="4"/>
  <c r="AD35" i="4"/>
  <c r="AD30" i="4"/>
  <c r="AD20" i="4"/>
  <c r="AD14" i="4"/>
  <c r="AD83" i="4"/>
  <c r="AD75" i="4"/>
  <c r="AD23" i="4" s="1"/>
  <c r="AD22" i="4"/>
  <c r="AD111" i="4"/>
  <c r="AD34" i="4"/>
  <c r="AD28" i="4"/>
  <c r="AD17" i="4"/>
  <c r="AD31" i="4"/>
  <c r="AD101" i="4"/>
  <c r="AD70" i="4"/>
  <c r="AD103" i="4"/>
  <c r="AD33" i="4"/>
  <c r="AD26" i="4"/>
  <c r="AD16" i="4"/>
  <c r="AD12" i="4"/>
  <c r="AD79" i="4"/>
  <c r="AD21" i="4"/>
  <c r="FD20" i="5"/>
  <c r="FD46" i="5" s="1"/>
  <c r="CU46" i="5"/>
  <c r="AC86" i="2" s="1"/>
  <c r="HN20" i="5"/>
  <c r="HN46" i="5" s="1"/>
  <c r="HO30" i="5"/>
  <c r="FE30" i="5"/>
  <c r="HO26" i="5"/>
  <c r="FE26" i="5"/>
  <c r="HO25" i="5"/>
  <c r="FE25" i="5"/>
  <c r="AM39" i="5"/>
  <c r="AD55" i="2" s="1"/>
  <c r="CV21" i="5"/>
  <c r="CV47" i="5" s="1"/>
  <c r="AD87" i="2" s="1"/>
  <c r="HO14" i="5"/>
  <c r="FE14" i="5"/>
  <c r="FE35" i="5"/>
  <c r="HO35" i="5"/>
  <c r="AB104" i="4"/>
  <c r="AB24" i="4" s="1"/>
  <c r="AB138" i="4"/>
  <c r="AB71" i="4"/>
  <c r="AB99" i="4"/>
  <c r="AB91" i="4"/>
  <c r="AB11" i="4" s="1"/>
  <c r="AB93" i="4"/>
  <c r="AB13" i="4" s="1"/>
  <c r="HN16" i="5"/>
  <c r="FD16" i="5"/>
  <c r="HN28" i="5"/>
  <c r="FD28" i="5"/>
  <c r="FD24" i="5"/>
  <c r="HN24" i="5"/>
  <c r="X9" i="6"/>
  <c r="V73" i="2" s="1"/>
  <c r="V65" i="2" s="1"/>
  <c r="HO33" i="5"/>
  <c r="FE33" i="5"/>
  <c r="HO29" i="5"/>
  <c r="FE29" i="5"/>
  <c r="HO24" i="5"/>
  <c r="FE24" i="5"/>
  <c r="CV20" i="5"/>
  <c r="AM46" i="5"/>
  <c r="HO13" i="5"/>
  <c r="FE13" i="5"/>
  <c r="HO7" i="5"/>
  <c r="CV7" i="5"/>
  <c r="FE7" i="5"/>
  <c r="FE18" i="5"/>
  <c r="HO18" i="5"/>
  <c r="S37" i="2"/>
  <c r="AB90" i="4"/>
  <c r="AB81" i="4"/>
  <c r="AB29" i="4" s="1"/>
  <c r="AB144" i="4"/>
  <c r="AB50" i="4" s="1"/>
  <c r="HN37" i="5"/>
  <c r="FD37" i="5"/>
  <c r="FD14" i="5"/>
  <c r="HN14" i="5"/>
  <c r="HM45" i="5"/>
  <c r="AA43" i="4"/>
  <c r="AL44" i="5"/>
  <c r="CU12" i="5"/>
  <c r="AL39" i="5"/>
  <c r="AC55" i="2" s="1"/>
  <c r="FD34" i="5"/>
  <c r="HN34" i="5"/>
  <c r="AA5" i="6"/>
  <c r="AB7" i="6"/>
  <c r="Y6" i="2"/>
  <c r="X5" i="2"/>
  <c r="X4" i="2"/>
  <c r="AC8" i="2" l="1"/>
  <c r="AC11" i="2" s="1"/>
  <c r="AC63" i="2"/>
  <c r="FD47" i="5"/>
  <c r="AC19" i="2"/>
  <c r="AD19" i="2"/>
  <c r="CW22" i="5"/>
  <c r="CW48" i="5" s="1"/>
  <c r="AE88" i="2" s="1"/>
  <c r="AN48" i="5"/>
  <c r="AC34" i="2"/>
  <c r="AC28" i="3"/>
  <c r="AC35" i="3"/>
  <c r="AD22" i="3"/>
  <c r="AC30" i="3"/>
  <c r="X24" i="3"/>
  <c r="X29" i="3" s="1"/>
  <c r="X39" i="3" s="1"/>
  <c r="Y23" i="3"/>
  <c r="U6" i="3"/>
  <c r="U9" i="3" s="1"/>
  <c r="U100" i="2"/>
  <c r="K35" i="2"/>
  <c r="K97" i="2"/>
  <c r="K98" i="2"/>
  <c r="K32" i="2"/>
  <c r="K29" i="2"/>
  <c r="K25" i="2"/>
  <c r="K26" i="2" s="1"/>
  <c r="K41" i="2"/>
  <c r="K31" i="3"/>
  <c r="K37" i="3"/>
  <c r="S64" i="2"/>
  <c r="S66" i="2" s="1"/>
  <c r="T62" i="2" s="1"/>
  <c r="FE21" i="5"/>
  <c r="FE47" i="5" s="1"/>
  <c r="HO21" i="5"/>
  <c r="HO47" i="5" s="1"/>
  <c r="AD34" i="2" s="1"/>
  <c r="AA6" i="6"/>
  <c r="AA4" i="6" s="1"/>
  <c r="HN12" i="5"/>
  <c r="FD12" i="5"/>
  <c r="CU44" i="5"/>
  <c r="AC84" i="2" s="1"/>
  <c r="AC92" i="2" s="1"/>
  <c r="CU39" i="5"/>
  <c r="AB19" i="4"/>
  <c r="AB47" i="4"/>
  <c r="HM39" i="5"/>
  <c r="AB51" i="2" s="1"/>
  <c r="HM44" i="5"/>
  <c r="FF37" i="5"/>
  <c r="HP37" i="5"/>
  <c r="HP32" i="5"/>
  <c r="FF32" i="5"/>
  <c r="FF23" i="5"/>
  <c r="HP23" i="5"/>
  <c r="FF36" i="5"/>
  <c r="HP36" i="5"/>
  <c r="FF7" i="5"/>
  <c r="HP7" i="5"/>
  <c r="CW7" i="5"/>
  <c r="AN24" i="5"/>
  <c r="CW24" i="5" s="1"/>
  <c r="AO6" i="5"/>
  <c r="AO4" i="5" s="1"/>
  <c r="AO7" i="5"/>
  <c r="AM53" i="5"/>
  <c r="U22" i="2"/>
  <c r="U23" i="2" s="1"/>
  <c r="U52" i="2"/>
  <c r="U50" i="2" s="1"/>
  <c r="AD18" i="4"/>
  <c r="HP35" i="5"/>
  <c r="FF35" i="5"/>
  <c r="FF31" i="5"/>
  <c r="HP31" i="5"/>
  <c r="HP27" i="5"/>
  <c r="FF27" i="5"/>
  <c r="FF14" i="5"/>
  <c r="HP14" i="5"/>
  <c r="CW19" i="5"/>
  <c r="AN45" i="5"/>
  <c r="FF16" i="5"/>
  <c r="HP16" i="5"/>
  <c r="FF15" i="5"/>
  <c r="HP15" i="5"/>
  <c r="AQ11" i="5"/>
  <c r="HR11" i="5"/>
  <c r="FH11" i="5"/>
  <c r="CY11" i="5"/>
  <c r="AP5" i="5"/>
  <c r="FE12" i="5"/>
  <c r="CV44" i="5"/>
  <c r="AD84" i="2" s="1"/>
  <c r="HO12" i="5"/>
  <c r="CV39" i="5"/>
  <c r="FE19" i="5"/>
  <c r="FE45" i="5" s="1"/>
  <c r="HO19" i="5"/>
  <c r="CV45" i="5"/>
  <c r="AD85" i="2" s="1"/>
  <c r="AC47" i="4"/>
  <c r="AB92" i="2"/>
  <c r="FD45" i="5"/>
  <c r="AC7" i="6"/>
  <c r="AB5" i="6"/>
  <c r="AL53" i="5"/>
  <c r="FE20" i="5"/>
  <c r="FE46" i="5" s="1"/>
  <c r="CV46" i="5"/>
  <c r="AD86" i="2" s="1"/>
  <c r="HO20" i="5"/>
  <c r="HO46" i="5" s="1"/>
  <c r="AB37" i="4"/>
  <c r="V56" i="2" s="1"/>
  <c r="AB49" i="4"/>
  <c r="V31" i="2" s="1"/>
  <c r="AB48" i="4"/>
  <c r="V28" i="2" s="1"/>
  <c r="AB10" i="4"/>
  <c r="AB42" i="4" s="1"/>
  <c r="AD93" i="4"/>
  <c r="AD13" i="4" s="1"/>
  <c r="AD7" i="4"/>
  <c r="AD5" i="4" s="1"/>
  <c r="AD144" i="4"/>
  <c r="AD50" i="4" s="1"/>
  <c r="AD92" i="4"/>
  <c r="AD91" i="4"/>
  <c r="AD11" i="4" s="1"/>
  <c r="AD229" i="4"/>
  <c r="AD170" i="4"/>
  <c r="AD99" i="4"/>
  <c r="AD76" i="4"/>
  <c r="AD88" i="4"/>
  <c r="AD114" i="4"/>
  <c r="AD57" i="4"/>
  <c r="AD200" i="4"/>
  <c r="AD71" i="4"/>
  <c r="AD81" i="4"/>
  <c r="AD29" i="4" s="1"/>
  <c r="AD138" i="4"/>
  <c r="AD260" i="4"/>
  <c r="AD298" i="4"/>
  <c r="AD142" i="4"/>
  <c r="AD90" i="4"/>
  <c r="AD104" i="4"/>
  <c r="AD24" i="4" s="1"/>
  <c r="AD139" i="4"/>
  <c r="AD38" i="4" s="1"/>
  <c r="X57" i="2" s="1"/>
  <c r="Y9" i="6"/>
  <c r="W73" i="2" s="1"/>
  <c r="W65" i="2" s="1"/>
  <c r="CW20" i="5"/>
  <c r="AN46" i="5"/>
  <c r="HP22" i="5"/>
  <c r="HP48" i="5" s="1"/>
  <c r="FF22" i="5"/>
  <c r="FF48" i="5" s="1"/>
  <c r="FF18" i="5"/>
  <c r="HP18" i="5"/>
  <c r="AN17" i="5"/>
  <c r="CW17" i="5" s="1"/>
  <c r="AN34" i="5"/>
  <c r="CW34" i="5" s="1"/>
  <c r="AN21" i="5"/>
  <c r="AN30" i="5"/>
  <c r="CW30" i="5" s="1"/>
  <c r="AC104" i="4"/>
  <c r="AC24" i="4" s="1"/>
  <c r="AC138" i="4"/>
  <c r="AC144" i="4"/>
  <c r="AC50" i="4" s="1"/>
  <c r="Z13" i="6"/>
  <c r="T37" i="2"/>
  <c r="HN45" i="5"/>
  <c r="AF8" i="4"/>
  <c r="AE6" i="4"/>
  <c r="AE103" i="4"/>
  <c r="AE75" i="4"/>
  <c r="AE23" i="4" s="1"/>
  <c r="AE70" i="4"/>
  <c r="AE18" i="4" s="1"/>
  <c r="AE36" i="4"/>
  <c r="Y58" i="2" s="1"/>
  <c r="Y72" i="2" s="1"/>
  <c r="AE16" i="4"/>
  <c r="AE83" i="4"/>
  <c r="AE85" i="4"/>
  <c r="AE25" i="4"/>
  <c r="AE32" i="4"/>
  <c r="AE12" i="4"/>
  <c r="AE26" i="4"/>
  <c r="AE34" i="4"/>
  <c r="AE79" i="4"/>
  <c r="AE101" i="4"/>
  <c r="AE33" i="4"/>
  <c r="AE17" i="4"/>
  <c r="AE28" i="4"/>
  <c r="AE35" i="4"/>
  <c r="AE22" i="4"/>
  <c r="AE14" i="4"/>
  <c r="AE111" i="4"/>
  <c r="AE31" i="4" s="1"/>
  <c r="AE27" i="4"/>
  <c r="AE20" i="4"/>
  <c r="AE74" i="4"/>
  <c r="AE15" i="4"/>
  <c r="AE73" i="4"/>
  <c r="AE21" i="4" s="1"/>
  <c r="AE30" i="4"/>
  <c r="FC44" i="5"/>
  <c r="FC39" i="5"/>
  <c r="FF29" i="5"/>
  <c r="HP29" i="5"/>
  <c r="CW12" i="5"/>
  <c r="AN44" i="5"/>
  <c r="FF33" i="5"/>
  <c r="HP33" i="5"/>
  <c r="FF28" i="5"/>
  <c r="HP28" i="5"/>
  <c r="HP26" i="5"/>
  <c r="FF26" i="5"/>
  <c r="HP25" i="5"/>
  <c r="FF25" i="5"/>
  <c r="HP13" i="5"/>
  <c r="FF13" i="5"/>
  <c r="AC139" i="4"/>
  <c r="AC38" i="4" s="1"/>
  <c r="W57" i="2" s="1"/>
  <c r="Z9" i="6"/>
  <c r="X73" i="2" s="1"/>
  <c r="X65" i="2" s="1"/>
  <c r="Z6" i="2"/>
  <c r="Y5" i="2"/>
  <c r="Y4" i="2"/>
  <c r="AD8" i="2" l="1"/>
  <c r="AD11" i="2" s="1"/>
  <c r="AD63" i="2"/>
  <c r="AE19" i="2"/>
  <c r="CW21" i="5"/>
  <c r="CW47" i="5" s="1"/>
  <c r="AE87" i="2" s="1"/>
  <c r="AN47" i="5"/>
  <c r="AD28" i="3"/>
  <c r="AE22" i="3"/>
  <c r="AD35" i="3"/>
  <c r="AD30" i="3"/>
  <c r="Z23" i="3"/>
  <c r="Y24" i="3"/>
  <c r="Y29" i="3" s="1"/>
  <c r="Y39" i="3" s="1"/>
  <c r="K70" i="2"/>
  <c r="K71" i="2" s="1"/>
  <c r="K75" i="2" s="1"/>
  <c r="K42" i="2"/>
  <c r="K44" i="2"/>
  <c r="K46" i="2" s="1"/>
  <c r="K47" i="2" s="1"/>
  <c r="L27" i="3"/>
  <c r="K38" i="3"/>
  <c r="L13" i="2"/>
  <c r="L17" i="2" s="1"/>
  <c r="V6" i="3"/>
  <c r="V9" i="3" s="1"/>
  <c r="V100" i="2"/>
  <c r="T64" i="2"/>
  <c r="T66" i="2" s="1"/>
  <c r="U62" i="2" s="1"/>
  <c r="AC49" i="4"/>
  <c r="W31" i="2" s="1"/>
  <c r="FF34" i="5"/>
  <c r="HP34" i="5"/>
  <c r="AB43" i="4"/>
  <c r="HO39" i="5"/>
  <c r="AD51" i="2" s="1"/>
  <c r="HO44" i="5"/>
  <c r="U37" i="2"/>
  <c r="AO12" i="5"/>
  <c r="FG7" i="5"/>
  <c r="CX7" i="5"/>
  <c r="HQ7" i="5"/>
  <c r="AO33" i="5"/>
  <c r="CX33" i="5" s="1"/>
  <c r="AO31" i="5"/>
  <c r="CX31" i="5" s="1"/>
  <c r="AO21" i="5"/>
  <c r="AO36" i="5"/>
  <c r="CX36" i="5" s="1"/>
  <c r="AO16" i="5"/>
  <c r="CX16" i="5" s="1"/>
  <c r="AB96" i="2"/>
  <c r="AA12" i="6"/>
  <c r="AA14" i="6"/>
  <c r="CZ11" i="5"/>
  <c r="HS11" i="5"/>
  <c r="FI11" i="5"/>
  <c r="AQ5" i="5"/>
  <c r="AR11" i="5"/>
  <c r="AO17" i="5"/>
  <c r="CX17" i="5" s="1"/>
  <c r="AO19" i="5"/>
  <c r="FF24" i="5"/>
  <c r="HP24" i="5"/>
  <c r="AA16" i="6"/>
  <c r="AN39" i="5"/>
  <c r="AE55" i="2" s="1"/>
  <c r="AE93" i="4"/>
  <c r="AE13" i="4" s="1"/>
  <c r="AE92" i="4"/>
  <c r="AE7" i="4"/>
  <c r="AE5" i="4" s="1"/>
  <c r="AE91" i="4"/>
  <c r="AE11" i="4" s="1"/>
  <c r="AE298" i="4"/>
  <c r="AE88" i="4"/>
  <c r="AE99" i="4"/>
  <c r="AE260" i="4"/>
  <c r="AE170" i="4"/>
  <c r="AE114" i="4"/>
  <c r="AE138" i="4"/>
  <c r="AE71" i="4"/>
  <c r="AE229" i="4"/>
  <c r="AE200" i="4"/>
  <c r="AE76" i="4"/>
  <c r="AE81" i="4"/>
  <c r="AE29" i="4" s="1"/>
  <c r="AE57" i="4"/>
  <c r="AE142" i="4"/>
  <c r="AE90" i="4"/>
  <c r="AE139" i="4"/>
  <c r="AE38" i="4" s="1"/>
  <c r="Y57" i="2" s="1"/>
  <c r="FF17" i="5"/>
  <c r="HP17" i="5"/>
  <c r="AD19" i="4"/>
  <c r="AB16" i="6"/>
  <c r="AB6" i="6"/>
  <c r="AB4" i="6" s="1"/>
  <c r="W22" i="2"/>
  <c r="W23" i="2" s="1"/>
  <c r="AC10" i="4"/>
  <c r="AC42" i="4" s="1"/>
  <c r="AD92" i="2"/>
  <c r="HP19" i="5"/>
  <c r="HP45" i="5" s="1"/>
  <c r="FF19" i="5"/>
  <c r="CW45" i="5"/>
  <c r="AE85" i="2" s="1"/>
  <c r="AO14" i="5"/>
  <c r="CX14" i="5" s="1"/>
  <c r="AO15" i="5"/>
  <c r="CX15" i="5" s="1"/>
  <c r="AO18" i="5"/>
  <c r="CX18" i="5" s="1"/>
  <c r="AO22" i="5"/>
  <c r="AO32" i="5"/>
  <c r="CX32" i="5" s="1"/>
  <c r="AO13" i="5"/>
  <c r="CX13" i="5" s="1"/>
  <c r="AO28" i="5"/>
  <c r="CX28" i="5" s="1"/>
  <c r="V52" i="2"/>
  <c r="V50" i="2" s="1"/>
  <c r="V22" i="2"/>
  <c r="V23" i="2" s="1"/>
  <c r="FD44" i="5"/>
  <c r="FD39" i="5"/>
  <c r="AA13" i="6"/>
  <c r="AD47" i="4"/>
  <c r="FF21" i="5"/>
  <c r="FF47" i="5" s="1"/>
  <c r="HP21" i="5"/>
  <c r="HP47" i="5" s="1"/>
  <c r="FF20" i="5"/>
  <c r="FF46" i="5" s="1"/>
  <c r="CW46" i="5"/>
  <c r="AE86" i="2" s="1"/>
  <c r="HP20" i="5"/>
  <c r="HP46" i="5" s="1"/>
  <c r="AD48" i="4"/>
  <c r="X28" i="2" s="1"/>
  <c r="AD10" i="4"/>
  <c r="AD42" i="4" s="1"/>
  <c r="AD37" i="4"/>
  <c r="X56" i="2" s="1"/>
  <c r="AD49" i="4"/>
  <c r="X31" i="2" s="1"/>
  <c r="AP6" i="5"/>
  <c r="AP4" i="5" s="1"/>
  <c r="AP16" i="5"/>
  <c r="CY16" i="5" s="1"/>
  <c r="AP33" i="5"/>
  <c r="CY33" i="5" s="1"/>
  <c r="AP19" i="5"/>
  <c r="AP17" i="5"/>
  <c r="CY17" i="5" s="1"/>
  <c r="AP27" i="5"/>
  <c r="CY27" i="5" s="1"/>
  <c r="AP36" i="5"/>
  <c r="CY36" i="5" s="1"/>
  <c r="AP13" i="5"/>
  <c r="CY13" i="5" s="1"/>
  <c r="AP35" i="5"/>
  <c r="CY35" i="5" s="1"/>
  <c r="AP37" i="5"/>
  <c r="CY37" i="5" s="1"/>
  <c r="AP14" i="5"/>
  <c r="CY14" i="5" s="1"/>
  <c r="AP29" i="5"/>
  <c r="CY29" i="5" s="1"/>
  <c r="AP20" i="5"/>
  <c r="AP12" i="5"/>
  <c r="AP30" i="5"/>
  <c r="CY30" i="5" s="1"/>
  <c r="AP23" i="5"/>
  <c r="CY23" i="5" s="1"/>
  <c r="AP32" i="5"/>
  <c r="CY32" i="5" s="1"/>
  <c r="AP15" i="5"/>
  <c r="CY15" i="5" s="1"/>
  <c r="AP21" i="5"/>
  <c r="AP34" i="5"/>
  <c r="CY34" i="5" s="1"/>
  <c r="AP25" i="5"/>
  <c r="CY25" i="5" s="1"/>
  <c r="AP26" i="5"/>
  <c r="CY26" i="5" s="1"/>
  <c r="AP7" i="5"/>
  <c r="AP18" i="5"/>
  <c r="CY18" i="5" s="1"/>
  <c r="AP31" i="5"/>
  <c r="CY31" i="5" s="1"/>
  <c r="AP24" i="5"/>
  <c r="CY24" i="5" s="1"/>
  <c r="AP22" i="5"/>
  <c r="AP28" i="5"/>
  <c r="CY28" i="5" s="1"/>
  <c r="AO34" i="5"/>
  <c r="CX34" i="5" s="1"/>
  <c r="AO25" i="5"/>
  <c r="CX25" i="5" s="1"/>
  <c r="AO35" i="5"/>
  <c r="CX35" i="5" s="1"/>
  <c r="AO24" i="5"/>
  <c r="CX24" i="5" s="1"/>
  <c r="HP12" i="5"/>
  <c r="CW44" i="5"/>
  <c r="AE84" i="2" s="1"/>
  <c r="FF12" i="5"/>
  <c r="CW39" i="5"/>
  <c r="AE47" i="4"/>
  <c r="AG8" i="4"/>
  <c r="AF6" i="4"/>
  <c r="AF79" i="4"/>
  <c r="AF74" i="4"/>
  <c r="AF22" i="4" s="1"/>
  <c r="AF103" i="4"/>
  <c r="AF20" i="4"/>
  <c r="AF15" i="4"/>
  <c r="AF34" i="4"/>
  <c r="AF14" i="4"/>
  <c r="AF27" i="4"/>
  <c r="AF70" i="4"/>
  <c r="AF36" i="4"/>
  <c r="Z58" i="2" s="1"/>
  <c r="Z72" i="2" s="1"/>
  <c r="AF16" i="4"/>
  <c r="AF30" i="4"/>
  <c r="AF75" i="4"/>
  <c r="AF85" i="4"/>
  <c r="AF33" i="4" s="1"/>
  <c r="AF32" i="4"/>
  <c r="AF12" i="4"/>
  <c r="AF111" i="4"/>
  <c r="AF26" i="4"/>
  <c r="AF17" i="4"/>
  <c r="AF23" i="4"/>
  <c r="AF28" i="4"/>
  <c r="AF25" i="4"/>
  <c r="AF83" i="4"/>
  <c r="AF35" i="4"/>
  <c r="AF101" i="4"/>
  <c r="AF31" i="4"/>
  <c r="AF73" i="4"/>
  <c r="AF21" i="4" s="1"/>
  <c r="FF30" i="5"/>
  <c r="HP30" i="5"/>
  <c r="AC5" i="6"/>
  <c r="AD7" i="6"/>
  <c r="AC48" i="4"/>
  <c r="W28" i="2" s="1"/>
  <c r="FE39" i="5"/>
  <c r="FE44" i="5"/>
  <c r="AC37" i="4"/>
  <c r="W56" i="2" s="1"/>
  <c r="AO23" i="5"/>
  <c r="CX23" i="5" s="1"/>
  <c r="AO26" i="5"/>
  <c r="CX26" i="5" s="1"/>
  <c r="AO30" i="5"/>
  <c r="CX30" i="5" s="1"/>
  <c r="AO27" i="5"/>
  <c r="CX27" i="5" s="1"/>
  <c r="AO20" i="5"/>
  <c r="AO29" i="5"/>
  <c r="CX29" i="5" s="1"/>
  <c r="AO37" i="5"/>
  <c r="CX37" i="5" s="1"/>
  <c r="HN39" i="5"/>
  <c r="AC51" i="2" s="1"/>
  <c r="HN44" i="5"/>
  <c r="AA15" i="6"/>
  <c r="HO45" i="5"/>
  <c r="Z5" i="2"/>
  <c r="Z4" i="2"/>
  <c r="AA6" i="2"/>
  <c r="AE8" i="2" l="1"/>
  <c r="AE11" i="2" s="1"/>
  <c r="AE63" i="2"/>
  <c r="CY22" i="5"/>
  <c r="CY48" i="5" s="1"/>
  <c r="AG88" i="2" s="1"/>
  <c r="AP48" i="5"/>
  <c r="CX22" i="5"/>
  <c r="CX48" i="5" s="1"/>
  <c r="AF88" i="2" s="1"/>
  <c r="AO48" i="5"/>
  <c r="CX21" i="5"/>
  <c r="CX47" i="5" s="1"/>
  <c r="AF87" i="2" s="1"/>
  <c r="AO47" i="5"/>
  <c r="CY21" i="5"/>
  <c r="CY47" i="5" s="1"/>
  <c r="AG87" i="2" s="1"/>
  <c r="AP47" i="5"/>
  <c r="AE34" i="2"/>
  <c r="AE92" i="2"/>
  <c r="AD96" i="2"/>
  <c r="AE28" i="3"/>
  <c r="AF22" i="3"/>
  <c r="AE35" i="3"/>
  <c r="AE30" i="3"/>
  <c r="AA23" i="3"/>
  <c r="Z24" i="3"/>
  <c r="Z29" i="3" s="1"/>
  <c r="Z39" i="3" s="1"/>
  <c r="AD43" i="4"/>
  <c r="AE49" i="4"/>
  <c r="L31" i="3"/>
  <c r="L37" i="3"/>
  <c r="L35" i="2"/>
  <c r="L97" i="2"/>
  <c r="L95" i="2"/>
  <c r="L32" i="2"/>
  <c r="L98" i="2"/>
  <c r="L29" i="2"/>
  <c r="L25" i="2"/>
  <c r="L26" i="2" s="1"/>
  <c r="L41" i="2"/>
  <c r="W6" i="3"/>
  <c r="W9" i="3" s="1"/>
  <c r="W100" i="2"/>
  <c r="AC96" i="2"/>
  <c r="FG28" i="5"/>
  <c r="HQ28" i="5"/>
  <c r="HQ18" i="5"/>
  <c r="FG18" i="5"/>
  <c r="W52" i="2"/>
  <c r="W50" i="2" s="1"/>
  <c r="HQ17" i="5"/>
  <c r="FG17" i="5"/>
  <c r="AA9" i="6"/>
  <c r="Y73" i="2" s="1"/>
  <c r="Y65" i="2" s="1"/>
  <c r="FG36" i="5"/>
  <c r="HQ36" i="5"/>
  <c r="U64" i="2"/>
  <c r="U66" i="2" s="1"/>
  <c r="V62" i="2" s="1"/>
  <c r="HQ37" i="5"/>
  <c r="FG37" i="5"/>
  <c r="FG30" i="5"/>
  <c r="HQ30" i="5"/>
  <c r="AC6" i="6"/>
  <c r="AC4" i="6" s="1"/>
  <c r="HQ34" i="5"/>
  <c r="FG34" i="5"/>
  <c r="HR31" i="5"/>
  <c r="FH31" i="5"/>
  <c r="HR25" i="5"/>
  <c r="FH25" i="5"/>
  <c r="FH32" i="5"/>
  <c r="HR32" i="5"/>
  <c r="CY20" i="5"/>
  <c r="AP46" i="5"/>
  <c r="HR35" i="5"/>
  <c r="FH35" i="5"/>
  <c r="FH17" i="5"/>
  <c r="HR17" i="5"/>
  <c r="HQ13" i="5"/>
  <c r="FG13" i="5"/>
  <c r="FG15" i="5"/>
  <c r="HQ15" i="5"/>
  <c r="W37" i="2"/>
  <c r="AB12" i="6"/>
  <c r="AB9" i="6" s="1"/>
  <c r="Z73" i="2" s="1"/>
  <c r="Z65" i="2" s="1"/>
  <c r="AE104" i="4"/>
  <c r="AE144" i="4"/>
  <c r="AE50" i="4" s="1"/>
  <c r="FJ11" i="5"/>
  <c r="AS11" i="5"/>
  <c r="AR5" i="5"/>
  <c r="HT11" i="5"/>
  <c r="DA11" i="5"/>
  <c r="HQ21" i="5"/>
  <c r="HQ47" i="5" s="1"/>
  <c r="FG21" i="5"/>
  <c r="AD5" i="6"/>
  <c r="AE7" i="6"/>
  <c r="Y22" i="2"/>
  <c r="Y23" i="2" s="1"/>
  <c r="HP39" i="5"/>
  <c r="AE51" i="2" s="1"/>
  <c r="HP44" i="5"/>
  <c r="FG25" i="5"/>
  <c r="HQ25" i="5"/>
  <c r="FH24" i="5"/>
  <c r="HR24" i="5"/>
  <c r="HR26" i="5"/>
  <c r="FH26" i="5"/>
  <c r="HR15" i="5"/>
  <c r="FH15" i="5"/>
  <c r="CY12" i="5"/>
  <c r="AP44" i="5"/>
  <c r="AP39" i="5"/>
  <c r="AG55" i="2" s="1"/>
  <c r="HR37" i="5"/>
  <c r="FH37" i="5"/>
  <c r="HR27" i="5"/>
  <c r="FH27" i="5"/>
  <c r="HR16" i="5"/>
  <c r="FH16" i="5"/>
  <c r="AE48" i="4"/>
  <c r="Y28" i="2" s="1"/>
  <c r="AE10" i="4"/>
  <c r="AE42" i="4" s="1"/>
  <c r="AE24" i="4"/>
  <c r="HQ29" i="5"/>
  <c r="FG29" i="5"/>
  <c r="FG26" i="5"/>
  <c r="HQ26" i="5"/>
  <c r="AF93" i="4"/>
  <c r="AF13" i="4" s="1"/>
  <c r="AF7" i="4"/>
  <c r="AF5" i="4" s="1"/>
  <c r="AF144" i="4"/>
  <c r="AF50" i="4" s="1"/>
  <c r="AF91" i="4"/>
  <c r="AF11" i="4" s="1"/>
  <c r="AF142" i="4"/>
  <c r="AF57" i="4"/>
  <c r="AF298" i="4"/>
  <c r="AF88" i="4"/>
  <c r="AF229" i="4"/>
  <c r="AF170" i="4"/>
  <c r="AF114" i="4"/>
  <c r="AF90" i="4"/>
  <c r="AF81" i="4"/>
  <c r="AF29" i="4" s="1"/>
  <c r="AF200" i="4"/>
  <c r="AF76" i="4"/>
  <c r="AF260" i="4"/>
  <c r="AF138" i="4"/>
  <c r="AF99" i="4"/>
  <c r="AF139" i="4"/>
  <c r="AF38" i="4" s="1"/>
  <c r="Z57" i="2" s="1"/>
  <c r="FF44" i="5"/>
  <c r="FF39" i="5"/>
  <c r="FG24" i="5"/>
  <c r="HQ24" i="5"/>
  <c r="HR28" i="5"/>
  <c r="FH28" i="5"/>
  <c r="FH18" i="5"/>
  <c r="HR18" i="5"/>
  <c r="FH34" i="5"/>
  <c r="HR34" i="5"/>
  <c r="FH23" i="5"/>
  <c r="HR23" i="5"/>
  <c r="FH29" i="5"/>
  <c r="HR29" i="5"/>
  <c r="HR13" i="5"/>
  <c r="FH13" i="5"/>
  <c r="CY19" i="5"/>
  <c r="AP45" i="5"/>
  <c r="FF45" i="5"/>
  <c r="X52" i="2"/>
  <c r="X50" i="2" s="1"/>
  <c r="X22" i="2"/>
  <c r="X23" i="2" s="1"/>
  <c r="V37" i="2"/>
  <c r="FG32" i="5"/>
  <c r="HQ32" i="5"/>
  <c r="HQ14" i="5"/>
  <c r="FG14" i="5"/>
  <c r="AB13" i="6"/>
  <c r="AB15" i="6"/>
  <c r="AN53" i="5"/>
  <c r="AQ7" i="5"/>
  <c r="AQ6" i="5"/>
  <c r="AQ4" i="5" s="1"/>
  <c r="FG31" i="5"/>
  <c r="HQ31" i="5"/>
  <c r="AC43" i="4"/>
  <c r="FG27" i="5"/>
  <c r="HQ27" i="5"/>
  <c r="AO46" i="5"/>
  <c r="CX20" i="5"/>
  <c r="FG23" i="5"/>
  <c r="HQ23" i="5"/>
  <c r="AF18" i="4"/>
  <c r="AH8" i="4"/>
  <c r="AG6" i="4"/>
  <c r="AG101" i="4"/>
  <c r="AG73" i="4"/>
  <c r="AG35" i="4"/>
  <c r="AG12" i="4"/>
  <c r="AG20" i="4"/>
  <c r="AG74" i="4"/>
  <c r="AG22" i="4" s="1"/>
  <c r="AG21" i="4"/>
  <c r="AG15" i="4"/>
  <c r="AG34" i="4"/>
  <c r="AG33" i="4"/>
  <c r="AG32" i="4"/>
  <c r="AG83" i="4"/>
  <c r="AG70" i="4"/>
  <c r="AG111" i="4"/>
  <c r="AG31" i="4" s="1"/>
  <c r="AG30" i="4"/>
  <c r="AG14" i="4"/>
  <c r="AG25" i="4"/>
  <c r="AG16" i="4"/>
  <c r="AG26" i="4"/>
  <c r="AG36" i="4"/>
  <c r="AA58" i="2" s="1"/>
  <c r="AA72" i="2" s="1"/>
  <c r="AG85" i="4"/>
  <c r="AG79" i="4"/>
  <c r="AG27" i="4" s="1"/>
  <c r="AG103" i="4"/>
  <c r="AG17" i="4"/>
  <c r="AG75" i="4"/>
  <c r="AG23" i="4" s="1"/>
  <c r="AG28" i="4"/>
  <c r="HQ35" i="5"/>
  <c r="FG35" i="5"/>
  <c r="HR22" i="5"/>
  <c r="HR48" i="5" s="1"/>
  <c r="FH22" i="5"/>
  <c r="FH48" i="5" s="1"/>
  <c r="HR7" i="5"/>
  <c r="CY7" i="5"/>
  <c r="FH7" i="5"/>
  <c r="CY45" i="5"/>
  <c r="AG85" i="2" s="1"/>
  <c r="HR21" i="5"/>
  <c r="HR47" i="5" s="1"/>
  <c r="FH21" i="5"/>
  <c r="FH47" i="5" s="1"/>
  <c r="HR30" i="5"/>
  <c r="FH30" i="5"/>
  <c r="FH14" i="5"/>
  <c r="HR14" i="5"/>
  <c r="FH36" i="5"/>
  <c r="HR36" i="5"/>
  <c r="HR33" i="5"/>
  <c r="FH33" i="5"/>
  <c r="FG22" i="5"/>
  <c r="FG48" i="5" s="1"/>
  <c r="HQ22" i="5"/>
  <c r="HQ48" i="5" s="1"/>
  <c r="AB14" i="6"/>
  <c r="AE19" i="4"/>
  <c r="AE37" i="4"/>
  <c r="Y56" i="2" s="1"/>
  <c r="CX19" i="5"/>
  <c r="AO45" i="5"/>
  <c r="HQ16" i="5"/>
  <c r="FG16" i="5"/>
  <c r="HQ33" i="5"/>
  <c r="FG33" i="5"/>
  <c r="CX12" i="5"/>
  <c r="AO44" i="5"/>
  <c r="AO39" i="5"/>
  <c r="AF55" i="2" s="1"/>
  <c r="AA5" i="2"/>
  <c r="AA4" i="2"/>
  <c r="AB6" i="2"/>
  <c r="AF8" i="2" l="1"/>
  <c r="AF11" i="2" s="1"/>
  <c r="AF63" i="2"/>
  <c r="AF49" i="4"/>
  <c r="Z31" i="2" s="1"/>
  <c r="Y31" i="2"/>
  <c r="Y37" i="2" s="1"/>
  <c r="FG47" i="5"/>
  <c r="AF19" i="2"/>
  <c r="AG19" i="2"/>
  <c r="AG34" i="2"/>
  <c r="AF34" i="2"/>
  <c r="AO53" i="5"/>
  <c r="AF28" i="3"/>
  <c r="AF35" i="3"/>
  <c r="AG22" i="3"/>
  <c r="AF30" i="3"/>
  <c r="AA24" i="3"/>
  <c r="AA29" i="3" s="1"/>
  <c r="AA39" i="3" s="1"/>
  <c r="AB23" i="3"/>
  <c r="AE43" i="4"/>
  <c r="X6" i="3"/>
  <c r="X9" i="3" s="1"/>
  <c r="X100" i="2"/>
  <c r="L42" i="2"/>
  <c r="L70" i="2"/>
  <c r="L71" i="2" s="1"/>
  <c r="L75" i="2" s="1"/>
  <c r="L44" i="2"/>
  <c r="L46" i="2" s="1"/>
  <c r="L47" i="2" s="1"/>
  <c r="M13" i="2"/>
  <c r="M17" i="2" s="1"/>
  <c r="M27" i="3"/>
  <c r="L38" i="3"/>
  <c r="HQ12" i="5"/>
  <c r="FG12" i="5"/>
  <c r="CX44" i="5"/>
  <c r="AF84" i="2" s="1"/>
  <c r="CX39" i="5"/>
  <c r="AG18" i="4"/>
  <c r="AQ32" i="5"/>
  <c r="CZ32" i="5" s="1"/>
  <c r="AQ20" i="5"/>
  <c r="AQ28" i="5"/>
  <c r="CZ28" i="5" s="1"/>
  <c r="AQ21" i="5"/>
  <c r="AQ34" i="5"/>
  <c r="CZ34" i="5" s="1"/>
  <c r="AQ27" i="5"/>
  <c r="CZ27" i="5" s="1"/>
  <c r="HS7" i="5"/>
  <c r="FI7" i="5"/>
  <c r="CZ7" i="5"/>
  <c r="AF71" i="4"/>
  <c r="AF104" i="4"/>
  <c r="AF92" i="4"/>
  <c r="AF37" i="4" s="1"/>
  <c r="Z56" i="2" s="1"/>
  <c r="W64" i="2"/>
  <c r="AC15" i="6"/>
  <c r="AC14" i="6"/>
  <c r="FG20" i="5"/>
  <c r="FG46" i="5" s="1"/>
  <c r="HQ20" i="5"/>
  <c r="HQ46" i="5" s="1"/>
  <c r="CX46" i="5"/>
  <c r="AF86" i="2" s="1"/>
  <c r="AQ15" i="5"/>
  <c r="CZ15" i="5" s="1"/>
  <c r="AQ29" i="5"/>
  <c r="CZ29" i="5" s="1"/>
  <c r="AQ17" i="5"/>
  <c r="CZ17" i="5" s="1"/>
  <c r="V64" i="2"/>
  <c r="V66" i="2" s="1"/>
  <c r="W62" i="2" s="1"/>
  <c r="HR12" i="5"/>
  <c r="FH12" i="5"/>
  <c r="CY44" i="5"/>
  <c r="AG84" i="2" s="1"/>
  <c r="CY39" i="5"/>
  <c r="HR20" i="5"/>
  <c r="HR46" i="5" s="1"/>
  <c r="FH20" i="5"/>
  <c r="FH46" i="5" s="1"/>
  <c r="CY46" i="5"/>
  <c r="AG86" i="2" s="1"/>
  <c r="FG19" i="5"/>
  <c r="HQ19" i="5"/>
  <c r="HQ45" i="5" s="1"/>
  <c r="CX45" i="5"/>
  <c r="AF85" i="2" s="1"/>
  <c r="AQ18" i="5"/>
  <c r="CZ18" i="5" s="1"/>
  <c r="AQ25" i="5"/>
  <c r="CZ25" i="5" s="1"/>
  <c r="AQ33" i="5"/>
  <c r="CZ33" i="5" s="1"/>
  <c r="AQ36" i="5"/>
  <c r="CZ36" i="5" s="1"/>
  <c r="AQ24" i="5"/>
  <c r="CZ24" i="5" s="1"/>
  <c r="AQ13" i="5"/>
  <c r="CZ13" i="5" s="1"/>
  <c r="AQ31" i="5"/>
  <c r="CZ31" i="5" s="1"/>
  <c r="X37" i="2"/>
  <c r="FH19" i="5"/>
  <c r="FH45" i="5" s="1"/>
  <c r="HR19" i="5"/>
  <c r="HR45" i="5" s="1"/>
  <c r="AF48" i="4"/>
  <c r="Z28" i="2" s="1"/>
  <c r="AF10" i="4"/>
  <c r="AF42" i="4" s="1"/>
  <c r="AE96" i="2"/>
  <c r="AF7" i="6"/>
  <c r="AE5" i="6"/>
  <c r="AC12" i="6"/>
  <c r="AC16" i="6"/>
  <c r="AI8" i="4"/>
  <c r="AH6" i="4"/>
  <c r="AH85" i="4"/>
  <c r="AH103" i="4"/>
  <c r="AH32" i="4"/>
  <c r="AH25" i="4"/>
  <c r="AH15" i="4"/>
  <c r="AH73" i="4"/>
  <c r="AH21" i="4" s="1"/>
  <c r="AH35" i="4"/>
  <c r="AH28" i="4"/>
  <c r="AH17" i="4"/>
  <c r="AH34" i="4"/>
  <c r="AH16" i="4"/>
  <c r="AH79" i="4"/>
  <c r="AH27" i="4" s="1"/>
  <c r="AH101" i="4"/>
  <c r="AH33" i="4"/>
  <c r="AH30" i="4"/>
  <c r="AH14" i="4"/>
  <c r="AH75" i="4"/>
  <c r="AH23" i="4" s="1"/>
  <c r="AH111" i="4"/>
  <c r="AH26" i="4"/>
  <c r="AH12" i="4"/>
  <c r="AH74" i="4"/>
  <c r="AH22" i="4" s="1"/>
  <c r="AH70" i="4"/>
  <c r="AH18" i="4" s="1"/>
  <c r="AH36" i="4"/>
  <c r="AB58" i="2" s="1"/>
  <c r="AB72" i="2" s="1"/>
  <c r="AH20" i="4"/>
  <c r="AH83" i="4"/>
  <c r="AH31" i="4" s="1"/>
  <c r="AQ30" i="5"/>
  <c r="CZ30" i="5" s="1"/>
  <c r="AQ12" i="5"/>
  <c r="AQ19" i="5"/>
  <c r="DB11" i="5"/>
  <c r="AT11" i="5"/>
  <c r="HU11" i="5"/>
  <c r="AS5" i="5"/>
  <c r="FK11" i="5"/>
  <c r="AG7" i="4"/>
  <c r="AG5" i="4" s="1"/>
  <c r="AG142" i="4"/>
  <c r="AG229" i="4"/>
  <c r="AG88" i="4"/>
  <c r="AG57" i="4"/>
  <c r="AG114" i="4"/>
  <c r="AG170" i="4"/>
  <c r="AG260" i="4"/>
  <c r="AG298" i="4"/>
  <c r="AG138" i="4"/>
  <c r="AG200" i="4"/>
  <c r="AQ16" i="5"/>
  <c r="CZ16" i="5" s="1"/>
  <c r="AQ14" i="5"/>
  <c r="CZ14" i="5" s="1"/>
  <c r="AQ23" i="5"/>
  <c r="CZ23" i="5" s="1"/>
  <c r="AQ22" i="5"/>
  <c r="AQ26" i="5"/>
  <c r="CZ26" i="5" s="1"/>
  <c r="AQ37" i="5"/>
  <c r="CZ37" i="5" s="1"/>
  <c r="AQ35" i="5"/>
  <c r="CZ35" i="5" s="1"/>
  <c r="AF24" i="4"/>
  <c r="AP53" i="5"/>
  <c r="Y52" i="2"/>
  <c r="Y50" i="2" s="1"/>
  <c r="AD16" i="6"/>
  <c r="AD6" i="6"/>
  <c r="AD4" i="6" s="1"/>
  <c r="AD14" i="6"/>
  <c r="FG45" i="5"/>
  <c r="AR6" i="5"/>
  <c r="AR4" i="5" s="1"/>
  <c r="AR33" i="5"/>
  <c r="DA33" i="5" s="1"/>
  <c r="AR16" i="5"/>
  <c r="DA16" i="5" s="1"/>
  <c r="AR19" i="5"/>
  <c r="AR13" i="5"/>
  <c r="DA13" i="5" s="1"/>
  <c r="AR25" i="5"/>
  <c r="DA25" i="5" s="1"/>
  <c r="AR36" i="5"/>
  <c r="DA36" i="5" s="1"/>
  <c r="AR7" i="5"/>
  <c r="AR26" i="5"/>
  <c r="DA26" i="5" s="1"/>
  <c r="AR37" i="5"/>
  <c r="DA37" i="5" s="1"/>
  <c r="AR15" i="5"/>
  <c r="DA15" i="5" s="1"/>
  <c r="AR12" i="5"/>
  <c r="AR18" i="5"/>
  <c r="DA18" i="5" s="1"/>
  <c r="AR31" i="5"/>
  <c r="DA31" i="5" s="1"/>
  <c r="AR22" i="5"/>
  <c r="AR23" i="5"/>
  <c r="DA23" i="5" s="1"/>
  <c r="AR29" i="5"/>
  <c r="DA29" i="5" s="1"/>
  <c r="AR35" i="5"/>
  <c r="DA35" i="5" s="1"/>
  <c r="AR17" i="5"/>
  <c r="DA17" i="5" s="1"/>
  <c r="AR28" i="5"/>
  <c r="DA28" i="5" s="1"/>
  <c r="AR30" i="5"/>
  <c r="DA30" i="5" s="1"/>
  <c r="AR20" i="5"/>
  <c r="AR32" i="5"/>
  <c r="DA32" i="5" s="1"/>
  <c r="AR14" i="5"/>
  <c r="DA14" i="5" s="1"/>
  <c r="AR34" i="5"/>
  <c r="DA34" i="5" s="1"/>
  <c r="AR24" i="5"/>
  <c r="DA24" i="5" s="1"/>
  <c r="AC13" i="6"/>
  <c r="AB5" i="2"/>
  <c r="AC6" i="2"/>
  <c r="AB4" i="2"/>
  <c r="AG8" i="2" l="1"/>
  <c r="AG11" i="2" s="1"/>
  <c r="AG63" i="2"/>
  <c r="DA22" i="5"/>
  <c r="DA48" i="5" s="1"/>
  <c r="AI88" i="2" s="1"/>
  <c r="AR48" i="5"/>
  <c r="CZ22" i="5"/>
  <c r="CZ48" i="5" s="1"/>
  <c r="AH88" i="2" s="1"/>
  <c r="AQ48" i="5"/>
  <c r="W66" i="2"/>
  <c r="X62" i="2" s="1"/>
  <c r="CZ21" i="5"/>
  <c r="CZ47" i="5" s="1"/>
  <c r="AH87" i="2" s="1"/>
  <c r="AQ47" i="5"/>
  <c r="AG92" i="2"/>
  <c r="AG35" i="3"/>
  <c r="AG28" i="3"/>
  <c r="AH22" i="3"/>
  <c r="AG30" i="3"/>
  <c r="AB24" i="3"/>
  <c r="AB29" i="3" s="1"/>
  <c r="AB39" i="3" s="1"/>
  <c r="AC23" i="3"/>
  <c r="Y6" i="3"/>
  <c r="Y9" i="3" s="1"/>
  <c r="Y100" i="2"/>
  <c r="M31" i="3"/>
  <c r="M37" i="3"/>
  <c r="M35" i="2"/>
  <c r="M97" i="2"/>
  <c r="M95" i="2"/>
  <c r="M98" i="2"/>
  <c r="M32" i="2"/>
  <c r="M29" i="2"/>
  <c r="M25" i="2"/>
  <c r="M26" i="2" s="1"/>
  <c r="M41" i="2"/>
  <c r="FJ24" i="5"/>
  <c r="HT24" i="5"/>
  <c r="FJ30" i="5"/>
  <c r="HT30" i="5"/>
  <c r="HT18" i="5"/>
  <c r="FJ18" i="5"/>
  <c r="HT13" i="5"/>
  <c r="FJ13" i="5"/>
  <c r="FJ32" i="5"/>
  <c r="HT32" i="5"/>
  <c r="FJ17" i="5"/>
  <c r="HT17" i="5"/>
  <c r="FJ22" i="5"/>
  <c r="FJ48" i="5" s="1"/>
  <c r="HT22" i="5"/>
  <c r="HT48" i="5" s="1"/>
  <c r="HT15" i="5"/>
  <c r="FJ15" i="5"/>
  <c r="FJ36" i="5"/>
  <c r="HT36" i="5"/>
  <c r="DA19" i="5"/>
  <c r="AR45" i="5"/>
  <c r="AD13" i="6"/>
  <c r="FI37" i="5"/>
  <c r="HS37" i="5"/>
  <c r="HS14" i="5"/>
  <c r="FI14" i="5"/>
  <c r="AG90" i="4"/>
  <c r="AG71" i="4"/>
  <c r="AG99" i="4"/>
  <c r="AG92" i="4"/>
  <c r="HS31" i="5"/>
  <c r="FI31" i="5"/>
  <c r="HS33" i="5"/>
  <c r="FI33" i="5"/>
  <c r="FI15" i="5"/>
  <c r="HS15" i="5"/>
  <c r="FI34" i="5"/>
  <c r="HS34" i="5"/>
  <c r="FI32" i="5"/>
  <c r="HS32" i="5"/>
  <c r="AF92" i="2"/>
  <c r="DA20" i="5"/>
  <c r="AR46" i="5"/>
  <c r="HT35" i="5"/>
  <c r="FJ35" i="5"/>
  <c r="FJ31" i="5"/>
  <c r="HT31" i="5"/>
  <c r="FJ37" i="5"/>
  <c r="HT37" i="5"/>
  <c r="FJ25" i="5"/>
  <c r="HT25" i="5"/>
  <c r="HT16" i="5"/>
  <c r="FJ16" i="5"/>
  <c r="HS26" i="5"/>
  <c r="FI26" i="5"/>
  <c r="FI16" i="5"/>
  <c r="HS16" i="5"/>
  <c r="AG37" i="4"/>
  <c r="AA56" i="2" s="1"/>
  <c r="AS19" i="5"/>
  <c r="AS16" i="5"/>
  <c r="DB16" i="5" s="1"/>
  <c r="AS6" i="5"/>
  <c r="AS4" i="5" s="1"/>
  <c r="AS26" i="5"/>
  <c r="DB26" i="5" s="1"/>
  <c r="AS34" i="5"/>
  <c r="DB34" i="5" s="1"/>
  <c r="AS28" i="5"/>
  <c r="DB28" i="5" s="1"/>
  <c r="AS29" i="5"/>
  <c r="DB29" i="5" s="1"/>
  <c r="AS13" i="5"/>
  <c r="DB13" i="5" s="1"/>
  <c r="AS25" i="5"/>
  <c r="DB25" i="5" s="1"/>
  <c r="AS7" i="5"/>
  <c r="AS14" i="5"/>
  <c r="DB14" i="5" s="1"/>
  <c r="AS12" i="5"/>
  <c r="AS32" i="5"/>
  <c r="DB32" i="5" s="1"/>
  <c r="AS37" i="5"/>
  <c r="DB37" i="5" s="1"/>
  <c r="AS18" i="5"/>
  <c r="DB18" i="5" s="1"/>
  <c r="AS35" i="5"/>
  <c r="DB35" i="5" s="1"/>
  <c r="AS36" i="5"/>
  <c r="DB36" i="5" s="1"/>
  <c r="AS15" i="5"/>
  <c r="DB15" i="5" s="1"/>
  <c r="AS22" i="5"/>
  <c r="AS23" i="5"/>
  <c r="DB23" i="5" s="1"/>
  <c r="CZ19" i="5"/>
  <c r="AQ45" i="5"/>
  <c r="AC9" i="6"/>
  <c r="AA73" i="2" s="1"/>
  <c r="AA65" i="2" s="1"/>
  <c r="FI13" i="5"/>
  <c r="HS13" i="5"/>
  <c r="HS25" i="5"/>
  <c r="FI25" i="5"/>
  <c r="HS21" i="5"/>
  <c r="FG44" i="5"/>
  <c r="FG39" i="5"/>
  <c r="FI22" i="5"/>
  <c r="FI48" i="5" s="1"/>
  <c r="HS22" i="5"/>
  <c r="HS48" i="5" s="1"/>
  <c r="AG139" i="4"/>
  <c r="AG38" i="4" s="1"/>
  <c r="AA57" i="2" s="1"/>
  <c r="AG81" i="4"/>
  <c r="AG29" i="4" s="1"/>
  <c r="AG104" i="4"/>
  <c r="AG144" i="4"/>
  <c r="AG50" i="4" s="1"/>
  <c r="AQ39" i="5"/>
  <c r="AH55" i="2" s="1"/>
  <c r="CZ12" i="5"/>
  <c r="AQ44" i="5"/>
  <c r="AH7" i="4"/>
  <c r="AH5" i="4" s="1"/>
  <c r="AH114" i="4"/>
  <c r="AH298" i="4"/>
  <c r="AH88" i="4"/>
  <c r="AH260" i="4"/>
  <c r="AH200" i="4"/>
  <c r="AH76" i="4"/>
  <c r="AH229" i="4"/>
  <c r="AH142" i="4"/>
  <c r="AH57" i="4"/>
  <c r="AH170" i="4"/>
  <c r="AH139" i="4"/>
  <c r="AH38" i="4" s="1"/>
  <c r="AB57" i="2" s="1"/>
  <c r="AE6" i="6"/>
  <c r="AE4" i="6" s="1"/>
  <c r="X64" i="2"/>
  <c r="HS24" i="5"/>
  <c r="FI24" i="5"/>
  <c r="HS18" i="5"/>
  <c r="FI18" i="5"/>
  <c r="Y64" i="2"/>
  <c r="FH44" i="5"/>
  <c r="FH39" i="5"/>
  <c r="FI17" i="5"/>
  <c r="HS17" i="5"/>
  <c r="FI28" i="5"/>
  <c r="HS28" i="5"/>
  <c r="HQ44" i="5"/>
  <c r="HQ39" i="5"/>
  <c r="AF51" i="2" s="1"/>
  <c r="HT34" i="5"/>
  <c r="FJ34" i="5"/>
  <c r="HT29" i="5"/>
  <c r="FJ29" i="5"/>
  <c r="FJ26" i="5"/>
  <c r="HT26" i="5"/>
  <c r="HT33" i="5"/>
  <c r="FJ33" i="5"/>
  <c r="HT14" i="5"/>
  <c r="FJ14" i="5"/>
  <c r="HT28" i="5"/>
  <c r="FJ28" i="5"/>
  <c r="HT23" i="5"/>
  <c r="FJ23" i="5"/>
  <c r="AR44" i="5"/>
  <c r="DA12" i="5"/>
  <c r="FJ7" i="5"/>
  <c r="DA7" i="5"/>
  <c r="HT7" i="5"/>
  <c r="AR27" i="5"/>
  <c r="DA27" i="5" s="1"/>
  <c r="AR21" i="5"/>
  <c r="AD15" i="6"/>
  <c r="AD12" i="6"/>
  <c r="HS35" i="5"/>
  <c r="FI35" i="5"/>
  <c r="FI23" i="5"/>
  <c r="HS23" i="5"/>
  <c r="AG76" i="4"/>
  <c r="AG24" i="4" s="1"/>
  <c r="AG91" i="4"/>
  <c r="AG11" i="4" s="1"/>
  <c r="AG93" i="4"/>
  <c r="AG13" i="4" s="1"/>
  <c r="FL11" i="5"/>
  <c r="AU11" i="5"/>
  <c r="AT5" i="5"/>
  <c r="DC11" i="5"/>
  <c r="HV11" i="5"/>
  <c r="HS30" i="5"/>
  <c r="FI30" i="5"/>
  <c r="AJ8" i="4"/>
  <c r="AI6" i="4"/>
  <c r="AI79" i="4"/>
  <c r="AI26" i="4"/>
  <c r="AI20" i="4"/>
  <c r="AI15" i="4"/>
  <c r="AI103" i="4"/>
  <c r="AI101" i="4"/>
  <c r="AI34" i="4"/>
  <c r="AI25" i="4"/>
  <c r="AI32" i="4"/>
  <c r="AI12" i="4"/>
  <c r="AI85" i="4"/>
  <c r="AI75" i="4"/>
  <c r="AI14" i="4"/>
  <c r="AI16" i="4"/>
  <c r="AI35" i="4"/>
  <c r="AI23" i="4"/>
  <c r="AI74" i="4"/>
  <c r="AI22" i="4" s="1"/>
  <c r="AI17" i="4"/>
  <c r="AI73" i="4"/>
  <c r="AI21" i="4" s="1"/>
  <c r="AI18" i="4"/>
  <c r="AI111" i="4"/>
  <c r="AI31" i="4" s="1"/>
  <c r="AI70" i="4"/>
  <c r="AI36" i="4"/>
  <c r="AC58" i="2" s="1"/>
  <c r="AC72" i="2" s="1"/>
  <c r="AI27" i="4"/>
  <c r="AI33" i="4"/>
  <c r="AI83" i="4"/>
  <c r="AI30" i="4"/>
  <c r="AI28" i="4"/>
  <c r="AG7" i="6"/>
  <c r="AF5" i="6"/>
  <c r="FI36" i="5"/>
  <c r="HS36" i="5"/>
  <c r="HR39" i="5"/>
  <c r="AG51" i="2" s="1"/>
  <c r="HR44" i="5"/>
  <c r="FI29" i="5"/>
  <c r="HS29" i="5"/>
  <c r="AF19" i="4"/>
  <c r="AF43" i="4" s="1"/>
  <c r="AF47" i="4"/>
  <c r="HS27" i="5"/>
  <c r="FI27" i="5"/>
  <c r="CZ20" i="5"/>
  <c r="AQ46" i="5"/>
  <c r="AD6" i="2"/>
  <c r="AC5" i="2"/>
  <c r="AC4" i="2"/>
  <c r="AH8" i="2" l="1"/>
  <c r="AH11" i="2" s="1"/>
  <c r="AH63" i="2"/>
  <c r="X66" i="2"/>
  <c r="Y62" i="2" s="1"/>
  <c r="HS47" i="5"/>
  <c r="AH19" i="2"/>
  <c r="DB22" i="5"/>
  <c r="DB48" i="5" s="1"/>
  <c r="AJ88" i="2" s="1"/>
  <c r="AS48" i="5"/>
  <c r="AI19" i="2"/>
  <c r="FI21" i="5"/>
  <c r="FI47" i="5" s="1"/>
  <c r="DA21" i="5"/>
  <c r="DA47" i="5" s="1"/>
  <c r="AI87" i="2" s="1"/>
  <c r="AR47" i="5"/>
  <c r="AH34" i="2"/>
  <c r="AI22" i="3"/>
  <c r="AH35" i="3"/>
  <c r="AH28" i="3"/>
  <c r="AH30" i="3"/>
  <c r="AD23" i="3"/>
  <c r="AC24" i="3"/>
  <c r="AC29" i="3" s="1"/>
  <c r="AC39" i="3" s="1"/>
  <c r="Y66" i="2"/>
  <c r="Z62" i="2" s="1"/>
  <c r="N27" i="3"/>
  <c r="M38" i="3"/>
  <c r="N13" i="2"/>
  <c r="N17" i="2" s="1"/>
  <c r="M44" i="2"/>
  <c r="M46" i="2" s="1"/>
  <c r="M47" i="2" s="1"/>
  <c r="M42" i="2"/>
  <c r="M70" i="2"/>
  <c r="M71" i="2" s="1"/>
  <c r="M75" i="2" s="1"/>
  <c r="Z6" i="3"/>
  <c r="Z9" i="3" s="1"/>
  <c r="Z100" i="2"/>
  <c r="AK8" i="4"/>
  <c r="AJ6" i="4"/>
  <c r="AJ83" i="4"/>
  <c r="AJ31" i="4" s="1"/>
  <c r="AJ74" i="4"/>
  <c r="AJ73" i="4"/>
  <c r="AJ28" i="4"/>
  <c r="AJ35" i="4"/>
  <c r="AJ79" i="4"/>
  <c r="AJ70" i="4"/>
  <c r="AJ111" i="4"/>
  <c r="AJ20" i="4"/>
  <c r="AJ22" i="4"/>
  <c r="AJ30" i="4"/>
  <c r="AJ18" i="4"/>
  <c r="AJ75" i="4"/>
  <c r="AJ23" i="4" s="1"/>
  <c r="AJ85" i="4"/>
  <c r="AJ25" i="4"/>
  <c r="AJ36" i="4"/>
  <c r="AD58" i="2" s="1"/>
  <c r="AD72" i="2" s="1"/>
  <c r="AJ16" i="4"/>
  <c r="AJ27" i="4"/>
  <c r="AJ34" i="4"/>
  <c r="AJ14" i="4"/>
  <c r="AJ33" i="4"/>
  <c r="AJ15" i="4"/>
  <c r="AJ17" i="4"/>
  <c r="AJ103" i="4"/>
  <c r="AJ32" i="4"/>
  <c r="AJ26" i="4"/>
  <c r="AJ101" i="4"/>
  <c r="AJ21" i="4" s="1"/>
  <c r="AJ12" i="4"/>
  <c r="AD9" i="6"/>
  <c r="AB73" i="2" s="1"/>
  <c r="AB65" i="2" s="1"/>
  <c r="HT12" i="5"/>
  <c r="FJ12" i="5"/>
  <c r="DA44" i="5"/>
  <c r="AI84" i="2" s="1"/>
  <c r="DA39" i="5"/>
  <c r="AF96" i="2"/>
  <c r="AE15" i="6"/>
  <c r="AE16" i="6"/>
  <c r="AH81" i="4"/>
  <c r="AH29" i="4" s="1"/>
  <c r="AH138" i="4"/>
  <c r="AH49" i="4" s="1"/>
  <c r="AH92" i="4"/>
  <c r="AH37" i="4" s="1"/>
  <c r="AB56" i="2" s="1"/>
  <c r="AQ53" i="5"/>
  <c r="HS19" i="5"/>
  <c r="HS45" i="5" s="1"/>
  <c r="FI19" i="5"/>
  <c r="CZ45" i="5"/>
  <c r="AH85" i="2" s="1"/>
  <c r="AS33" i="5"/>
  <c r="DB33" i="5" s="1"/>
  <c r="AS21" i="5"/>
  <c r="AS31" i="5"/>
  <c r="DB31" i="5" s="1"/>
  <c r="AS27" i="5"/>
  <c r="DB27" i="5" s="1"/>
  <c r="AS20" i="5"/>
  <c r="AS24" i="5"/>
  <c r="DB24" i="5" s="1"/>
  <c r="AS17" i="5"/>
  <c r="DB17" i="5" s="1"/>
  <c r="AG19" i="4"/>
  <c r="AG43" i="4" s="1"/>
  <c r="AG47" i="4"/>
  <c r="HT19" i="5"/>
  <c r="HT45" i="5" s="1"/>
  <c r="FJ19" i="5"/>
  <c r="DA45" i="5"/>
  <c r="AI85" i="2" s="1"/>
  <c r="Z22" i="2"/>
  <c r="Z23" i="2" s="1"/>
  <c r="Z52" i="2"/>
  <c r="Z50" i="2" s="1"/>
  <c r="AG96" i="2"/>
  <c r="AH7" i="6"/>
  <c r="AG5" i="6"/>
  <c r="AE13" i="6"/>
  <c r="AE12" i="6"/>
  <c r="AH99" i="4"/>
  <c r="AH90" i="4"/>
  <c r="AH144" i="4"/>
  <c r="AH50" i="4" s="1"/>
  <c r="HS12" i="5"/>
  <c r="FI12" i="5"/>
  <c r="CZ44" i="5"/>
  <c r="AH84" i="2" s="1"/>
  <c r="CZ39" i="5"/>
  <c r="FI45" i="5"/>
  <c r="HU23" i="5"/>
  <c r="FK23" i="5"/>
  <c r="HU36" i="5"/>
  <c r="FK36" i="5"/>
  <c r="FK37" i="5"/>
  <c r="HU37" i="5"/>
  <c r="HU14" i="5"/>
  <c r="FK14" i="5"/>
  <c r="HU13" i="5"/>
  <c r="FK13" i="5"/>
  <c r="HU34" i="5"/>
  <c r="FK34" i="5"/>
  <c r="HU16" i="5"/>
  <c r="FK16" i="5"/>
  <c r="AG49" i="4"/>
  <c r="AA31" i="2" s="1"/>
  <c r="AG48" i="4"/>
  <c r="AA28" i="2" s="1"/>
  <c r="AG10" i="4"/>
  <c r="AG42" i="4" s="1"/>
  <c r="AT6" i="5"/>
  <c r="AT4" i="5" s="1"/>
  <c r="AT12" i="5"/>
  <c r="AT33" i="5"/>
  <c r="DC33" i="5" s="1"/>
  <c r="AT13" i="5"/>
  <c r="DC13" i="5" s="1"/>
  <c r="AT22" i="5"/>
  <c r="AT20" i="5"/>
  <c r="AT25" i="5"/>
  <c r="DC25" i="5" s="1"/>
  <c r="AT37" i="5"/>
  <c r="DC37" i="5" s="1"/>
  <c r="AT18" i="5"/>
  <c r="DC18" i="5" s="1"/>
  <c r="AT24" i="5"/>
  <c r="DC24" i="5" s="1"/>
  <c r="AT27" i="5"/>
  <c r="DC27" i="5" s="1"/>
  <c r="AT7" i="5"/>
  <c r="AT19" i="5"/>
  <c r="AT26" i="5"/>
  <c r="DC26" i="5" s="1"/>
  <c r="AT29" i="5"/>
  <c r="DC29" i="5" s="1"/>
  <c r="FJ21" i="5"/>
  <c r="HT21" i="5"/>
  <c r="HT47" i="5" s="1"/>
  <c r="FK22" i="5"/>
  <c r="FK48" i="5" s="1"/>
  <c r="HU22" i="5"/>
  <c r="HU48" i="5" s="1"/>
  <c r="FK35" i="5"/>
  <c r="HU35" i="5"/>
  <c r="FK32" i="5"/>
  <c r="HU32" i="5"/>
  <c r="DB7" i="5"/>
  <c r="HU7" i="5"/>
  <c r="FK7" i="5"/>
  <c r="HU29" i="5"/>
  <c r="FK29" i="5"/>
  <c r="FK26" i="5"/>
  <c r="HU26" i="5"/>
  <c r="AS45" i="5"/>
  <c r="DB19" i="5"/>
  <c r="HT20" i="5"/>
  <c r="HT46" i="5" s="1"/>
  <c r="DA46" i="5"/>
  <c r="AI86" i="2" s="1"/>
  <c r="FJ20" i="5"/>
  <c r="FJ46" i="5" s="1"/>
  <c r="AF15" i="6"/>
  <c r="AF14" i="6"/>
  <c r="AF16" i="6"/>
  <c r="AF13" i="6"/>
  <c r="AF6" i="6"/>
  <c r="AF4" i="6" s="1"/>
  <c r="FI20" i="5"/>
  <c r="FI46" i="5" s="1"/>
  <c r="CZ46" i="5"/>
  <c r="AH86" i="2" s="1"/>
  <c r="HS20" i="5"/>
  <c r="HS46" i="5" s="1"/>
  <c r="AI93" i="4"/>
  <c r="AI13" i="4" s="1"/>
  <c r="AI92" i="4"/>
  <c r="AI7" i="4"/>
  <c r="AI5" i="4" s="1"/>
  <c r="AI91" i="4"/>
  <c r="AI11" i="4" s="1"/>
  <c r="AI229" i="4"/>
  <c r="AI200" i="4"/>
  <c r="AI57" i="4"/>
  <c r="AI142" i="4"/>
  <c r="AI90" i="4"/>
  <c r="AI298" i="4"/>
  <c r="AI88" i="4"/>
  <c r="AI138" i="4"/>
  <c r="AI81" i="4"/>
  <c r="AI29" i="4" s="1"/>
  <c r="AI170" i="4"/>
  <c r="AI114" i="4"/>
  <c r="AI99" i="4"/>
  <c r="AI260" i="4"/>
  <c r="AI139" i="4"/>
  <c r="AI38" i="4" s="1"/>
  <c r="AC57" i="2" s="1"/>
  <c r="DD11" i="5"/>
  <c r="HW11" i="5"/>
  <c r="FM11" i="5"/>
  <c r="AU5" i="5"/>
  <c r="AV11" i="5"/>
  <c r="FJ27" i="5"/>
  <c r="HT27" i="5"/>
  <c r="AR39" i="5"/>
  <c r="AI55" i="2" s="1"/>
  <c r="AE14" i="6"/>
  <c r="AH104" i="4"/>
  <c r="AH24" i="4" s="1"/>
  <c r="AH71" i="4"/>
  <c r="AH91" i="4"/>
  <c r="AH11" i="4" s="1"/>
  <c r="AH93" i="4"/>
  <c r="AH13" i="4" s="1"/>
  <c r="FK15" i="5"/>
  <c r="HU15" i="5"/>
  <c r="HU18" i="5"/>
  <c r="FK18" i="5"/>
  <c r="DB12" i="5"/>
  <c r="AS44" i="5"/>
  <c r="FK25" i="5"/>
  <c r="HU25" i="5"/>
  <c r="FK28" i="5"/>
  <c r="HU28" i="5"/>
  <c r="AS30" i="5"/>
  <c r="DB30" i="5" s="1"/>
  <c r="AE6" i="2"/>
  <c r="AD5" i="2"/>
  <c r="AD4" i="2"/>
  <c r="AI8" i="2" l="1"/>
  <c r="AI11" i="2" s="1"/>
  <c r="AI63" i="2"/>
  <c r="AJ19" i="2"/>
  <c r="DC22" i="5"/>
  <c r="DC48" i="5" s="1"/>
  <c r="AK88" i="2" s="1"/>
  <c r="AT48" i="5"/>
  <c r="FJ45" i="5"/>
  <c r="FJ47" i="5"/>
  <c r="AI34" i="2"/>
  <c r="DB21" i="5"/>
  <c r="DB47" i="5" s="1"/>
  <c r="AJ87" i="2" s="1"/>
  <c r="AS47" i="5"/>
  <c r="AH92" i="2"/>
  <c r="AI92" i="2"/>
  <c r="AD24" i="3"/>
  <c r="AD29" i="3" s="1"/>
  <c r="AD39" i="3" s="1"/>
  <c r="AE23" i="3"/>
  <c r="AI28" i="3"/>
  <c r="AJ22" i="3"/>
  <c r="AI35" i="3"/>
  <c r="AI30" i="3"/>
  <c r="N35" i="2"/>
  <c r="N97" i="2"/>
  <c r="N95" i="2"/>
  <c r="N98" i="2"/>
  <c r="N32" i="2"/>
  <c r="N25" i="2"/>
  <c r="N26" i="2" s="1"/>
  <c r="N29" i="2"/>
  <c r="N41" i="2"/>
  <c r="AA6" i="3"/>
  <c r="AA9" i="3" s="1"/>
  <c r="AA100" i="2"/>
  <c r="N31" i="3"/>
  <c r="N37" i="3"/>
  <c r="FK30" i="5"/>
  <c r="HU30" i="5"/>
  <c r="AI76" i="4"/>
  <c r="AI71" i="4"/>
  <c r="AI104" i="4"/>
  <c r="AI48" i="4" s="1"/>
  <c r="AC28" i="2" s="1"/>
  <c r="AI144" i="4"/>
  <c r="AI50" i="4" s="1"/>
  <c r="AF12" i="6"/>
  <c r="AF9" i="6" s="1"/>
  <c r="AD73" i="2" s="1"/>
  <c r="AD65" i="2" s="1"/>
  <c r="AT21" i="5"/>
  <c r="AT14" i="5"/>
  <c r="DC14" i="5" s="1"/>
  <c r="AT28" i="5"/>
  <c r="DC28" i="5" s="1"/>
  <c r="AT34" i="5"/>
  <c r="DC34" i="5" s="1"/>
  <c r="AT23" i="5"/>
  <c r="DC23" i="5" s="1"/>
  <c r="AT15" i="5"/>
  <c r="DC15" i="5" s="1"/>
  <c r="AT35" i="5"/>
  <c r="DC35" i="5" s="1"/>
  <c r="FI44" i="5"/>
  <c r="FI39" i="5"/>
  <c r="AR53" i="5"/>
  <c r="FK17" i="5"/>
  <c r="HU17" i="5"/>
  <c r="HU31" i="5"/>
  <c r="FK31" i="5"/>
  <c r="FJ44" i="5"/>
  <c r="FJ39" i="5"/>
  <c r="AJ144" i="4"/>
  <c r="AJ50" i="4" s="1"/>
  <c r="AJ92" i="4"/>
  <c r="AJ91" i="4"/>
  <c r="AJ11" i="4" s="1"/>
  <c r="AJ7" i="4"/>
  <c r="AJ5" i="4" s="1"/>
  <c r="AJ200" i="4"/>
  <c r="AJ57" i="4"/>
  <c r="AJ99" i="4"/>
  <c r="AJ142" i="4"/>
  <c r="AJ229" i="4"/>
  <c r="AJ104" i="4"/>
  <c r="AJ298" i="4"/>
  <c r="AJ88" i="4"/>
  <c r="AJ260" i="4"/>
  <c r="AJ90" i="4"/>
  <c r="AJ71" i="4"/>
  <c r="AJ19" i="4" s="1"/>
  <c r="AJ81" i="4"/>
  <c r="AJ29" i="4" s="1"/>
  <c r="AJ170" i="4"/>
  <c r="AJ76" i="4"/>
  <c r="AJ114" i="4"/>
  <c r="AJ138" i="4"/>
  <c r="AJ139" i="4"/>
  <c r="AJ38" i="4" s="1"/>
  <c r="AD57" i="2" s="1"/>
  <c r="HV29" i="5"/>
  <c r="FL29" i="5"/>
  <c r="HV24" i="5"/>
  <c r="FL24" i="5"/>
  <c r="AS39" i="5"/>
  <c r="AJ55" i="2" s="1"/>
  <c r="AW11" i="5"/>
  <c r="AV5" i="5"/>
  <c r="FN11" i="5"/>
  <c r="DE11" i="5"/>
  <c r="HX11" i="5"/>
  <c r="AI10" i="4"/>
  <c r="AI42" i="4" s="1"/>
  <c r="AT16" i="5"/>
  <c r="DC16" i="5" s="1"/>
  <c r="HV7" i="5"/>
  <c r="DC7" i="5"/>
  <c r="FL7" i="5"/>
  <c r="AT17" i="5"/>
  <c r="DC17" i="5" s="1"/>
  <c r="AT32" i="5"/>
  <c r="DC32" i="5" s="1"/>
  <c r="AT31" i="5"/>
  <c r="DC31" i="5" s="1"/>
  <c r="AT36" i="5"/>
  <c r="DC36" i="5" s="1"/>
  <c r="AT30" i="5"/>
  <c r="DC30" i="5" s="1"/>
  <c r="HS44" i="5"/>
  <c r="HS39" i="5"/>
  <c r="AH51" i="2" s="1"/>
  <c r="AE9" i="6"/>
  <c r="AC73" i="2" s="1"/>
  <c r="AC65" i="2" s="1"/>
  <c r="AG6" i="6"/>
  <c r="AG4" i="6" s="1"/>
  <c r="AG12" i="6"/>
  <c r="AG15" i="6"/>
  <c r="AG13" i="6"/>
  <c r="AG14" i="6"/>
  <c r="AG16" i="6"/>
  <c r="FK24" i="5"/>
  <c r="HU24" i="5"/>
  <c r="AB31" i="2"/>
  <c r="HT44" i="5"/>
  <c r="HT39" i="5"/>
  <c r="AI51" i="2" s="1"/>
  <c r="AJ47" i="4"/>
  <c r="AL8" i="4"/>
  <c r="AK6" i="4"/>
  <c r="AK101" i="4"/>
  <c r="AK85" i="4"/>
  <c r="AK75" i="4"/>
  <c r="AK20" i="4"/>
  <c r="AK35" i="4"/>
  <c r="AK30" i="4"/>
  <c r="AK33" i="4"/>
  <c r="AK74" i="4"/>
  <c r="AK73" i="4"/>
  <c r="AK21" i="4" s="1"/>
  <c r="AK36" i="4"/>
  <c r="AE58" i="2" s="1"/>
  <c r="AE72" i="2" s="1"/>
  <c r="AK16" i="4"/>
  <c r="AK83" i="4"/>
  <c r="AK26" i="4"/>
  <c r="AK17" i="4"/>
  <c r="AK22" i="4"/>
  <c r="AK111" i="4"/>
  <c r="AK32" i="4"/>
  <c r="AK12" i="4"/>
  <c r="AK31" i="4"/>
  <c r="AK18" i="4"/>
  <c r="AK79" i="4"/>
  <c r="AK27" i="4" s="1"/>
  <c r="AK25" i="4"/>
  <c r="AK70" i="4"/>
  <c r="AK15" i="4"/>
  <c r="AK103" i="4"/>
  <c r="AK23" i="4" s="1"/>
  <c r="AK34" i="4"/>
  <c r="AK28" i="4"/>
  <c r="AK14" i="4"/>
  <c r="HU12" i="5"/>
  <c r="FK12" i="5"/>
  <c r="DB44" i="5"/>
  <c r="AJ84" i="2" s="1"/>
  <c r="DC19" i="5"/>
  <c r="AT45" i="5"/>
  <c r="FL37" i="5"/>
  <c r="HV37" i="5"/>
  <c r="DC20" i="5"/>
  <c r="AT46" i="5"/>
  <c r="FL13" i="5"/>
  <c r="HV13" i="5"/>
  <c r="DC12" i="5"/>
  <c r="AT44" i="5"/>
  <c r="AH48" i="4"/>
  <c r="AB28" i="2" s="1"/>
  <c r="AH10" i="4"/>
  <c r="AH42" i="4" s="1"/>
  <c r="HU27" i="5"/>
  <c r="FK27" i="5"/>
  <c r="AH19" i="4"/>
  <c r="AH43" i="4" s="1"/>
  <c r="AH47" i="4"/>
  <c r="AU6" i="5"/>
  <c r="AU4" i="5" s="1"/>
  <c r="AU29" i="5"/>
  <c r="DD29" i="5" s="1"/>
  <c r="AU21" i="5"/>
  <c r="AU13" i="5"/>
  <c r="DD13" i="5" s="1"/>
  <c r="AU30" i="5"/>
  <c r="DD30" i="5" s="1"/>
  <c r="AU33" i="5"/>
  <c r="DD33" i="5" s="1"/>
  <c r="AU31" i="5"/>
  <c r="DD31" i="5" s="1"/>
  <c r="AU15" i="5"/>
  <c r="DD15" i="5" s="1"/>
  <c r="AU7" i="5"/>
  <c r="AU27" i="5"/>
  <c r="DD27" i="5" s="1"/>
  <c r="AU14" i="5"/>
  <c r="DD14" i="5" s="1"/>
  <c r="AU26" i="5"/>
  <c r="DD26" i="5" s="1"/>
  <c r="AU37" i="5"/>
  <c r="DD37" i="5" s="1"/>
  <c r="AU20" i="5"/>
  <c r="AU12" i="5"/>
  <c r="AU36" i="5"/>
  <c r="DD36" i="5" s="1"/>
  <c r="AU18" i="5"/>
  <c r="DD18" i="5" s="1"/>
  <c r="AU19" i="5"/>
  <c r="AU35" i="5"/>
  <c r="DD35" i="5" s="1"/>
  <c r="AU17" i="5"/>
  <c r="DD17" i="5" s="1"/>
  <c r="AU34" i="5"/>
  <c r="DD34" i="5" s="1"/>
  <c r="AI37" i="4"/>
  <c r="AC56" i="2" s="1"/>
  <c r="AI49" i="4"/>
  <c r="AC31" i="2" s="1"/>
  <c r="DB45" i="5"/>
  <c r="AJ85" i="2" s="1"/>
  <c r="FK19" i="5"/>
  <c r="FK45" i="5" s="1"/>
  <c r="HU19" i="5"/>
  <c r="HU45" i="5" s="1"/>
  <c r="FL26" i="5"/>
  <c r="HV26" i="5"/>
  <c r="HV27" i="5"/>
  <c r="FL27" i="5"/>
  <c r="FL18" i="5"/>
  <c r="HV18" i="5"/>
  <c r="FL25" i="5"/>
  <c r="HV25" i="5"/>
  <c r="HV22" i="5"/>
  <c r="HV48" i="5" s="1"/>
  <c r="FL22" i="5"/>
  <c r="FL48" i="5" s="1"/>
  <c r="HV33" i="5"/>
  <c r="FL33" i="5"/>
  <c r="AH5" i="6"/>
  <c r="AI7" i="6"/>
  <c r="Z37" i="2"/>
  <c r="AA22" i="2"/>
  <c r="AA23" i="2" s="1"/>
  <c r="AA52" i="2"/>
  <c r="AA50" i="2" s="1"/>
  <c r="AS46" i="5"/>
  <c r="AS53" i="5" s="1"/>
  <c r="DB20" i="5"/>
  <c r="HU33" i="5"/>
  <c r="FK33" i="5"/>
  <c r="AF6" i="2"/>
  <c r="AE5" i="2"/>
  <c r="AE4" i="2"/>
  <c r="AJ8" i="2" l="1"/>
  <c r="AJ11" i="2" s="1"/>
  <c r="AJ63" i="2"/>
  <c r="AK19" i="2"/>
  <c r="DB39" i="5"/>
  <c r="DD21" i="5"/>
  <c r="AU47" i="5"/>
  <c r="HU21" i="5"/>
  <c r="HU47" i="5" s="1"/>
  <c r="AJ34" i="2" s="1"/>
  <c r="FK21" i="5"/>
  <c r="FK47" i="5" s="1"/>
  <c r="DC21" i="5"/>
  <c r="DC47" i="5" s="1"/>
  <c r="AK87" i="2" s="1"/>
  <c r="AT47" i="5"/>
  <c r="AF23" i="3"/>
  <c r="AE24" i="3"/>
  <c r="AE29" i="3" s="1"/>
  <c r="AE39" i="3" s="1"/>
  <c r="AK22" i="3"/>
  <c r="AJ28" i="3"/>
  <c r="AJ35" i="3"/>
  <c r="AJ30" i="3"/>
  <c r="O13" i="2"/>
  <c r="O17" i="2" s="1"/>
  <c r="O27" i="3"/>
  <c r="N38" i="3"/>
  <c r="AB100" i="2"/>
  <c r="AB6" i="3"/>
  <c r="AB9" i="3" s="1"/>
  <c r="N42" i="2"/>
  <c r="N70" i="2"/>
  <c r="N71" i="2" s="1"/>
  <c r="N75" i="2" s="1"/>
  <c r="N44" i="2"/>
  <c r="N46" i="2" s="1"/>
  <c r="N47" i="2" s="1"/>
  <c r="AM8" i="4"/>
  <c r="AL6" i="4"/>
  <c r="AL73" i="4"/>
  <c r="AL21" i="4" s="1"/>
  <c r="AL35" i="4"/>
  <c r="AL28" i="4"/>
  <c r="AL17" i="4"/>
  <c r="AL85" i="4"/>
  <c r="AL33" i="4" s="1"/>
  <c r="AL103" i="4"/>
  <c r="AL32" i="4"/>
  <c r="AL25" i="4"/>
  <c r="AL15" i="4"/>
  <c r="AL111" i="4"/>
  <c r="AL31" i="4" s="1"/>
  <c r="AL26" i="4"/>
  <c r="AL12" i="4"/>
  <c r="AL70" i="4"/>
  <c r="AL36" i="4"/>
  <c r="AF58" i="2" s="1"/>
  <c r="AF72" i="2" s="1"/>
  <c r="AL20" i="4"/>
  <c r="AL83" i="4"/>
  <c r="AL101" i="4"/>
  <c r="AL34" i="4"/>
  <c r="AL16" i="4"/>
  <c r="AL79" i="4"/>
  <c r="AL27" i="4" s="1"/>
  <c r="AL74" i="4"/>
  <c r="AL22" i="4" s="1"/>
  <c r="AL30" i="4"/>
  <c r="AL14" i="4"/>
  <c r="AL75" i="4"/>
  <c r="AL23" i="4" s="1"/>
  <c r="AH96" i="2"/>
  <c r="HV31" i="5"/>
  <c r="FL31" i="5"/>
  <c r="AV7" i="5"/>
  <c r="AV32" i="5"/>
  <c r="DE32" i="5" s="1"/>
  <c r="AV19" i="5"/>
  <c r="AV26" i="5"/>
  <c r="DE26" i="5" s="1"/>
  <c r="AV6" i="5"/>
  <c r="AV4" i="5" s="1"/>
  <c r="AV20" i="5"/>
  <c r="AV12" i="5"/>
  <c r="AV16" i="5"/>
  <c r="DE16" i="5" s="1"/>
  <c r="AV23" i="5"/>
  <c r="DE23" i="5" s="1"/>
  <c r="AV17" i="5"/>
  <c r="DE17" i="5" s="1"/>
  <c r="AV30" i="5"/>
  <c r="DE30" i="5" s="1"/>
  <c r="AV35" i="5"/>
  <c r="DE35" i="5" s="1"/>
  <c r="AJ49" i="4"/>
  <c r="AD31" i="2" s="1"/>
  <c r="AJ93" i="4"/>
  <c r="AJ13" i="4" s="1"/>
  <c r="FL23" i="5"/>
  <c r="HV23" i="5"/>
  <c r="FL21" i="5"/>
  <c r="FL47" i="5" s="1"/>
  <c r="AI19" i="4"/>
  <c r="AI47" i="4"/>
  <c r="AB22" i="2"/>
  <c r="AB23" i="2" s="1"/>
  <c r="AB52" i="2"/>
  <c r="AB50" i="2" s="1"/>
  <c r="FK44" i="5"/>
  <c r="AK93" i="4"/>
  <c r="AK13" i="4" s="1"/>
  <c r="AK144" i="4"/>
  <c r="AK50" i="4" s="1"/>
  <c r="AK91" i="4"/>
  <c r="AK11" i="4" s="1"/>
  <c r="AK7" i="4"/>
  <c r="AK5" i="4" s="1"/>
  <c r="AK92" i="4"/>
  <c r="AK200" i="4"/>
  <c r="AK260" i="4"/>
  <c r="AK76" i="4"/>
  <c r="AK81" i="4"/>
  <c r="AK29" i="4" s="1"/>
  <c r="AK71" i="4"/>
  <c r="AK19" i="4" s="1"/>
  <c r="AK88" i="4"/>
  <c r="AK57" i="4"/>
  <c r="AK90" i="4"/>
  <c r="AK104" i="4"/>
  <c r="AK170" i="4"/>
  <c r="AK142" i="4"/>
  <c r="AK298" i="4"/>
  <c r="AK138" i="4"/>
  <c r="AK114" i="4"/>
  <c r="AK229" i="4"/>
  <c r="AK99" i="4"/>
  <c r="AK139" i="4"/>
  <c r="AK38" i="4" s="1"/>
  <c r="AE57" i="2" s="1"/>
  <c r="HV15" i="5"/>
  <c r="FL15" i="5"/>
  <c r="AJ7" i="6"/>
  <c r="AI5" i="6"/>
  <c r="FM18" i="5"/>
  <c r="HW18" i="5"/>
  <c r="FM14" i="5"/>
  <c r="HW14" i="5"/>
  <c r="HW30" i="5"/>
  <c r="FM30" i="5"/>
  <c r="FL12" i="5"/>
  <c r="HV12" i="5"/>
  <c r="DC39" i="5"/>
  <c r="DC44" i="5"/>
  <c r="AK84" i="2" s="1"/>
  <c r="HV20" i="5"/>
  <c r="HV46" i="5" s="1"/>
  <c r="FL20" i="5"/>
  <c r="FL46" i="5" s="1"/>
  <c r="DC46" i="5"/>
  <c r="AK86" i="2" s="1"/>
  <c r="HV19" i="5"/>
  <c r="FL19" i="5"/>
  <c r="DC45" i="5"/>
  <c r="AK85" i="2" s="1"/>
  <c r="HU44" i="5"/>
  <c r="AA37" i="2"/>
  <c r="AH6" i="6"/>
  <c r="AH4" i="6" s="1"/>
  <c r="AH15" i="6"/>
  <c r="AU24" i="5"/>
  <c r="DD24" i="5" s="1"/>
  <c r="AU16" i="5"/>
  <c r="DD16" i="5" s="1"/>
  <c r="AU25" i="5"/>
  <c r="DD25" i="5" s="1"/>
  <c r="AU22" i="5"/>
  <c r="AU28" i="5"/>
  <c r="DD28" i="5" s="1"/>
  <c r="AU23" i="5"/>
  <c r="DD23" i="5" s="1"/>
  <c r="AU32" i="5"/>
  <c r="DD32" i="5" s="1"/>
  <c r="AD22" i="2"/>
  <c r="AD23" i="2" s="1"/>
  <c r="AG9" i="6"/>
  <c r="AE73" i="2" s="1"/>
  <c r="AE65" i="2" s="1"/>
  <c r="HV32" i="5"/>
  <c r="FL32" i="5"/>
  <c r="DF11" i="5"/>
  <c r="HY11" i="5"/>
  <c r="FO11" i="5"/>
  <c r="AX11" i="5"/>
  <c r="AW5" i="5"/>
  <c r="HV34" i="5"/>
  <c r="FL34" i="5"/>
  <c r="AI24" i="4"/>
  <c r="FM34" i="5"/>
  <c r="HW34" i="5"/>
  <c r="DD19" i="5"/>
  <c r="AU45" i="5"/>
  <c r="DD12" i="5"/>
  <c r="HW26" i="5"/>
  <c r="FM26" i="5"/>
  <c r="HW7" i="5"/>
  <c r="FM7" i="5"/>
  <c r="DD7" i="5"/>
  <c r="FM33" i="5"/>
  <c r="HW33" i="5"/>
  <c r="FM21" i="5"/>
  <c r="HW21" i="5"/>
  <c r="FL36" i="5"/>
  <c r="HV36" i="5"/>
  <c r="FL14" i="5"/>
  <c r="HV14" i="5"/>
  <c r="HW17" i="5"/>
  <c r="FM17" i="5"/>
  <c r="DD20" i="5"/>
  <c r="AU46" i="5"/>
  <c r="HW15" i="5"/>
  <c r="FM15" i="5"/>
  <c r="HW29" i="5"/>
  <c r="FM29" i="5"/>
  <c r="FK20" i="5"/>
  <c r="FK46" i="5" s="1"/>
  <c r="DB46" i="5"/>
  <c r="AJ86" i="2" s="1"/>
  <c r="AJ92" i="2" s="1"/>
  <c r="HU20" i="5"/>
  <c r="HU46" i="5" s="1"/>
  <c r="Z64" i="2"/>
  <c r="Z66" i="2" s="1"/>
  <c r="AA62" i="2" s="1"/>
  <c r="HW35" i="5"/>
  <c r="FM35" i="5"/>
  <c r="FM36" i="5"/>
  <c r="HW36" i="5"/>
  <c r="HW37" i="5"/>
  <c r="FM37" i="5"/>
  <c r="HW27" i="5"/>
  <c r="FM27" i="5"/>
  <c r="HW31" i="5"/>
  <c r="FM31" i="5"/>
  <c r="FM13" i="5"/>
  <c r="HW13" i="5"/>
  <c r="AT39" i="5"/>
  <c r="AK55" i="2" s="1"/>
  <c r="AI96" i="2"/>
  <c r="FL30" i="5"/>
  <c r="HV30" i="5"/>
  <c r="FL17" i="5"/>
  <c r="HV17" i="5"/>
  <c r="FL16" i="5"/>
  <c r="HV16" i="5"/>
  <c r="AJ48" i="4"/>
  <c r="AD28" i="2" s="1"/>
  <c r="AJ10" i="4"/>
  <c r="AJ42" i="4" s="1"/>
  <c r="AJ24" i="4"/>
  <c r="AJ37" i="4"/>
  <c r="AD56" i="2" s="1"/>
  <c r="FL35" i="5"/>
  <c r="HV35" i="5"/>
  <c r="HV28" i="5"/>
  <c r="FL28" i="5"/>
  <c r="AG6" i="2"/>
  <c r="AF5" i="2"/>
  <c r="AF4" i="2"/>
  <c r="AK8" i="2" l="1"/>
  <c r="AK11" i="2" s="1"/>
  <c r="AK63" i="2"/>
  <c r="DD47" i="5"/>
  <c r="AL87" i="2" s="1"/>
  <c r="DD22" i="5"/>
  <c r="DD48" i="5" s="1"/>
  <c r="AL88" i="2" s="1"/>
  <c r="AU48" i="5"/>
  <c r="HV21" i="5"/>
  <c r="HV47" i="5" s="1"/>
  <c r="AK34" i="2" s="1"/>
  <c r="HU39" i="5"/>
  <c r="AJ51" i="2" s="1"/>
  <c r="AT53" i="5"/>
  <c r="AK35" i="3"/>
  <c r="AK28" i="3"/>
  <c r="AL22" i="3"/>
  <c r="AK30" i="3"/>
  <c r="AG23" i="3"/>
  <c r="AF24" i="3"/>
  <c r="AF29" i="3" s="1"/>
  <c r="AF39" i="3" s="1"/>
  <c r="AK49" i="4"/>
  <c r="AE31" i="2" s="1"/>
  <c r="AC6" i="3"/>
  <c r="AC9" i="3" s="1"/>
  <c r="AC100" i="2"/>
  <c r="O31" i="3"/>
  <c r="O37" i="3"/>
  <c r="O35" i="2"/>
  <c r="O97" i="2"/>
  <c r="O95" i="2"/>
  <c r="O98" i="2"/>
  <c r="O32" i="2"/>
  <c r="O29" i="2"/>
  <c r="O25" i="2"/>
  <c r="O26" i="2" s="1"/>
  <c r="O41" i="2"/>
  <c r="HW12" i="5"/>
  <c r="FM12" i="5"/>
  <c r="DD44" i="5"/>
  <c r="AL84" i="2" s="1"/>
  <c r="DD39" i="5"/>
  <c r="AW6" i="5"/>
  <c r="AW4" i="5" s="1"/>
  <c r="AW14" i="5"/>
  <c r="DF14" i="5" s="1"/>
  <c r="AW21" i="5"/>
  <c r="AW7" i="5"/>
  <c r="AW23" i="5"/>
  <c r="DF23" i="5" s="1"/>
  <c r="AW32" i="5"/>
  <c r="DF32" i="5" s="1"/>
  <c r="HW32" i="5"/>
  <c r="FM32" i="5"/>
  <c r="HX35" i="5"/>
  <c r="FN35" i="5"/>
  <c r="HX16" i="5"/>
  <c r="FN16" i="5"/>
  <c r="FN26" i="5"/>
  <c r="HX26" i="5"/>
  <c r="DE19" i="5"/>
  <c r="AV45" i="5"/>
  <c r="AD52" i="2"/>
  <c r="AD50" i="2" s="1"/>
  <c r="AI43" i="4"/>
  <c r="HX30" i="5"/>
  <c r="FN30" i="5"/>
  <c r="HX23" i="5"/>
  <c r="FN23" i="5"/>
  <c r="DE12" i="5"/>
  <c r="AV33" i="5"/>
  <c r="DE33" i="5" s="1"/>
  <c r="AV22" i="5"/>
  <c r="AV24" i="5"/>
  <c r="DE24" i="5" s="1"/>
  <c r="AL18" i="4"/>
  <c r="AK37" i="4"/>
  <c r="AE56" i="2" s="1"/>
  <c r="HV45" i="5"/>
  <c r="AJ43" i="4"/>
  <c r="AV37" i="5"/>
  <c r="DE37" i="5" s="1"/>
  <c r="AV14" i="5"/>
  <c r="DE14" i="5" s="1"/>
  <c r="AV36" i="5"/>
  <c r="DE36" i="5" s="1"/>
  <c r="AV31" i="5"/>
  <c r="DE31" i="5" s="1"/>
  <c r="AV25" i="5"/>
  <c r="DE25" i="5" s="1"/>
  <c r="AV13" i="5"/>
  <c r="DE13" i="5" s="1"/>
  <c r="AV15" i="5"/>
  <c r="DE15" i="5" s="1"/>
  <c r="AL93" i="4"/>
  <c r="AL13" i="4" s="1"/>
  <c r="AL7" i="4"/>
  <c r="AL5" i="4" s="1"/>
  <c r="AL92" i="4"/>
  <c r="AL91" i="4"/>
  <c r="AL11" i="4" s="1"/>
  <c r="AL114" i="4"/>
  <c r="AL298" i="4"/>
  <c r="AL88" i="4"/>
  <c r="AL76" i="4"/>
  <c r="AL104" i="4"/>
  <c r="AL229" i="4"/>
  <c r="AL200" i="4"/>
  <c r="AL57" i="4"/>
  <c r="AL71" i="4"/>
  <c r="AL47" i="4" s="1"/>
  <c r="AL170" i="4"/>
  <c r="AL142" i="4"/>
  <c r="AL99" i="4"/>
  <c r="AL260" i="4"/>
  <c r="AL90" i="4"/>
  <c r="AL81" i="4"/>
  <c r="AL29" i="4" s="1"/>
  <c r="AL139" i="4"/>
  <c r="AL38" i="4" s="1"/>
  <c r="AF57" i="2" s="1"/>
  <c r="FM25" i="5"/>
  <c r="HW25" i="5"/>
  <c r="AJ96" i="2"/>
  <c r="AC52" i="2"/>
  <c r="AC50" i="2" s="1"/>
  <c r="AC22" i="2"/>
  <c r="AC23" i="2" s="1"/>
  <c r="FN17" i="5"/>
  <c r="HX17" i="5"/>
  <c r="AV46" i="5"/>
  <c r="DE20" i="5"/>
  <c r="HX32" i="5"/>
  <c r="FN32" i="5"/>
  <c r="AX5" i="5"/>
  <c r="AY11" i="5"/>
  <c r="DG11" i="5"/>
  <c r="FP11" i="5"/>
  <c r="HZ11" i="5"/>
  <c r="HW23" i="5"/>
  <c r="HW47" i="5" s="1"/>
  <c r="AL34" i="2" s="1"/>
  <c r="FM23" i="5"/>
  <c r="FM47" i="5" s="1"/>
  <c r="FM16" i="5"/>
  <c r="HW16" i="5"/>
  <c r="AH16" i="6"/>
  <c r="AA64" i="2"/>
  <c r="AA66" i="2" s="1"/>
  <c r="AB62" i="2" s="1"/>
  <c r="HV39" i="5"/>
  <c r="AK51" i="2" s="1"/>
  <c r="HV44" i="5"/>
  <c r="AI6" i="6"/>
  <c r="AI4" i="6" s="1"/>
  <c r="AI16" i="6"/>
  <c r="AI15" i="6"/>
  <c r="AI12" i="6"/>
  <c r="HW20" i="5"/>
  <c r="HW46" i="5" s="1"/>
  <c r="FM20" i="5"/>
  <c r="FM46" i="5" s="1"/>
  <c r="DD46" i="5"/>
  <c r="AL86" i="2" s="1"/>
  <c r="AU39" i="5"/>
  <c r="AL55" i="2" s="1"/>
  <c r="DD45" i="5"/>
  <c r="AL85" i="2" s="1"/>
  <c r="FM19" i="5"/>
  <c r="FM45" i="5" s="1"/>
  <c r="HW19" i="5"/>
  <c r="HW45" i="5" s="1"/>
  <c r="AD37" i="2"/>
  <c r="HW28" i="5"/>
  <c r="FM28" i="5"/>
  <c r="HW24" i="5"/>
  <c r="FM24" i="5"/>
  <c r="AH13" i="6"/>
  <c r="FL44" i="5"/>
  <c r="FL39" i="5"/>
  <c r="AK7" i="6"/>
  <c r="AJ5" i="6"/>
  <c r="AK48" i="4"/>
  <c r="AE28" i="2" s="1"/>
  <c r="AK10" i="4"/>
  <c r="AK42" i="4" s="1"/>
  <c r="AU44" i="5"/>
  <c r="AU53" i="5" s="1"/>
  <c r="AK47" i="4"/>
  <c r="HW22" i="5"/>
  <c r="HW48" i="5" s="1"/>
  <c r="FM22" i="5"/>
  <c r="FM48" i="5" s="1"/>
  <c r="AH14" i="6"/>
  <c r="AH12" i="6"/>
  <c r="AH9" i="6" s="1"/>
  <c r="AF73" i="2" s="1"/>
  <c r="AF65" i="2" s="1"/>
  <c r="AK92" i="2"/>
  <c r="AK24" i="4"/>
  <c r="AK43" i="4" s="1"/>
  <c r="FK39" i="5"/>
  <c r="AB37" i="2"/>
  <c r="FL45" i="5"/>
  <c r="AV29" i="5"/>
  <c r="DE29" i="5" s="1"/>
  <c r="AV18" i="5"/>
  <c r="DE18" i="5" s="1"/>
  <c r="AV27" i="5"/>
  <c r="DE27" i="5" s="1"/>
  <c r="AV34" i="5"/>
  <c r="DE34" i="5" s="1"/>
  <c r="AV28" i="5"/>
  <c r="DE28" i="5" s="1"/>
  <c r="AV21" i="5"/>
  <c r="FN7" i="5"/>
  <c r="DE7" i="5"/>
  <c r="HX7" i="5"/>
  <c r="AN8" i="4"/>
  <c r="AM6" i="4"/>
  <c r="AM103" i="4"/>
  <c r="AM27" i="4"/>
  <c r="AM74" i="4"/>
  <c r="AM15" i="4"/>
  <c r="AM26" i="4"/>
  <c r="AM21" i="4"/>
  <c r="AM12" i="4"/>
  <c r="AM18" i="4"/>
  <c r="AM70" i="4"/>
  <c r="AM34" i="4"/>
  <c r="AM85" i="4"/>
  <c r="AM25" i="4"/>
  <c r="AM32" i="4"/>
  <c r="AM16" i="4"/>
  <c r="AM79" i="4"/>
  <c r="AM35" i="4"/>
  <c r="AM73" i="4"/>
  <c r="AM20" i="4"/>
  <c r="AM75" i="4"/>
  <c r="AM23" i="4" s="1"/>
  <c r="AM33" i="4"/>
  <c r="AM36" i="4"/>
  <c r="AG58" i="2" s="1"/>
  <c r="AG72" i="2" s="1"/>
  <c r="AM111" i="4"/>
  <c r="AM101" i="4"/>
  <c r="AM30" i="4"/>
  <c r="AM17" i="4"/>
  <c r="AM83" i="4"/>
  <c r="AM31" i="4" s="1"/>
  <c r="AM22" i="4"/>
  <c r="AM14" i="4"/>
  <c r="AM28" i="4"/>
  <c r="AH6" i="2"/>
  <c r="AG5" i="2"/>
  <c r="AG4" i="2"/>
  <c r="AL8" i="2" l="1"/>
  <c r="AL11" i="2" s="1"/>
  <c r="AL63" i="2"/>
  <c r="AL24" i="4"/>
  <c r="DE22" i="5"/>
  <c r="DE48" i="5" s="1"/>
  <c r="AM88" i="2" s="1"/>
  <c r="AV48" i="5"/>
  <c r="AL19" i="2"/>
  <c r="DE21" i="5"/>
  <c r="DE47" i="5" s="1"/>
  <c r="AM87" i="2" s="1"/>
  <c r="AV47" i="5"/>
  <c r="DF21" i="5"/>
  <c r="DF47" i="5" s="1"/>
  <c r="AN87" i="2" s="1"/>
  <c r="AW47" i="5"/>
  <c r="AM22" i="3"/>
  <c r="AL35" i="3"/>
  <c r="AL28" i="3"/>
  <c r="AL30" i="3"/>
  <c r="AH23" i="3"/>
  <c r="AG24" i="3"/>
  <c r="AG29" i="3" s="1"/>
  <c r="AG39" i="3" s="1"/>
  <c r="O70" i="2"/>
  <c r="O71" i="2" s="1"/>
  <c r="O75" i="2" s="1"/>
  <c r="O42" i="2"/>
  <c r="O44" i="2"/>
  <c r="O46" i="2" s="1"/>
  <c r="O47" i="2" s="1"/>
  <c r="P27" i="3"/>
  <c r="O38" i="3"/>
  <c r="P13" i="2"/>
  <c r="P17" i="2" s="1"/>
  <c r="AD100" i="2"/>
  <c r="AD6" i="3"/>
  <c r="AD9" i="3" s="1"/>
  <c r="AF22" i="2"/>
  <c r="AF23" i="2" s="1"/>
  <c r="HX29" i="5"/>
  <c r="FN29" i="5"/>
  <c r="AZ11" i="5"/>
  <c r="AY5" i="5"/>
  <c r="IA11" i="5"/>
  <c r="FQ11" i="5"/>
  <c r="DH11" i="5"/>
  <c r="HX20" i="5"/>
  <c r="HX46" i="5" s="1"/>
  <c r="DE46" i="5"/>
  <c r="AM86" i="2" s="1"/>
  <c r="FN20" i="5"/>
  <c r="FN46" i="5" s="1"/>
  <c r="AC37" i="2"/>
  <c r="HX25" i="5"/>
  <c r="FN25" i="5"/>
  <c r="HY32" i="5"/>
  <c r="FO32" i="5"/>
  <c r="FO23" i="5"/>
  <c r="HY23" i="5"/>
  <c r="HY21" i="5"/>
  <c r="HY47" i="5" s="1"/>
  <c r="FO21" i="5"/>
  <c r="HY14" i="5"/>
  <c r="FO14" i="5"/>
  <c r="AW30" i="5"/>
  <c r="DF30" i="5" s="1"/>
  <c r="AW36" i="5"/>
  <c r="DF36" i="5" s="1"/>
  <c r="HX28" i="5"/>
  <c r="FN28" i="5"/>
  <c r="HX37" i="5"/>
  <c r="FN37" i="5"/>
  <c r="HX33" i="5"/>
  <c r="FN33" i="5"/>
  <c r="AL7" i="6"/>
  <c r="AK5" i="6"/>
  <c r="AK96" i="2"/>
  <c r="AX6" i="5"/>
  <c r="AX4" i="5" s="1"/>
  <c r="AX17" i="5"/>
  <c r="DG17" i="5" s="1"/>
  <c r="AX32" i="5"/>
  <c r="DG32" i="5" s="1"/>
  <c r="AX7" i="5"/>
  <c r="AX29" i="5"/>
  <c r="DG29" i="5" s="1"/>
  <c r="AX22" i="5"/>
  <c r="AX13" i="5"/>
  <c r="AL48" i="4"/>
  <c r="AF28" i="2" s="1"/>
  <c r="HX31" i="5"/>
  <c r="FN31" i="5"/>
  <c r="AV39" i="5"/>
  <c r="AM55" i="2" s="1"/>
  <c r="AW20" i="5"/>
  <c r="FO7" i="5"/>
  <c r="DF7" i="5"/>
  <c r="HY7" i="5"/>
  <c r="AW27" i="5"/>
  <c r="DF27" i="5" s="1"/>
  <c r="AW17" i="5"/>
  <c r="DF17" i="5" s="1"/>
  <c r="AW35" i="5"/>
  <c r="DF35" i="5" s="1"/>
  <c r="AW12" i="5"/>
  <c r="AW33" i="5"/>
  <c r="DF33" i="5" s="1"/>
  <c r="AL92" i="2"/>
  <c r="AE22" i="2"/>
  <c r="AE23" i="2" s="1"/>
  <c r="AE52" i="2"/>
  <c r="AE50" i="2" s="1"/>
  <c r="AJ15" i="6"/>
  <c r="AJ6" i="6"/>
  <c r="AJ4" i="6" s="1"/>
  <c r="AJ12" i="6"/>
  <c r="AJ9" i="6" s="1"/>
  <c r="AH73" i="2" s="1"/>
  <c r="AH65" i="2" s="1"/>
  <c r="AJ14" i="6"/>
  <c r="AJ13" i="6"/>
  <c r="AJ16" i="6"/>
  <c r="HX34" i="5"/>
  <c r="FN34" i="5"/>
  <c r="AM93" i="4"/>
  <c r="AM13" i="4" s="1"/>
  <c r="AM92" i="4"/>
  <c r="AM7" i="4"/>
  <c r="AM5" i="4" s="1"/>
  <c r="AM91" i="4"/>
  <c r="AM11" i="4" s="1"/>
  <c r="AM57" i="4"/>
  <c r="AM142" i="4"/>
  <c r="AM104" i="4"/>
  <c r="AM260" i="4"/>
  <c r="AM170" i="4"/>
  <c r="AM114" i="4"/>
  <c r="AM76" i="4"/>
  <c r="AM24" i="4" s="1"/>
  <c r="AM229" i="4"/>
  <c r="AM81" i="4"/>
  <c r="AM29" i="4" s="1"/>
  <c r="AM298" i="4"/>
  <c r="AM71" i="4"/>
  <c r="AM19" i="4" s="1"/>
  <c r="AM200" i="4"/>
  <c r="AM138" i="4"/>
  <c r="AM88" i="4"/>
  <c r="AM99" i="4"/>
  <c r="AM139" i="4"/>
  <c r="AM38" i="4" s="1"/>
  <c r="AG57" i="2" s="1"/>
  <c r="HX27" i="5"/>
  <c r="FN27" i="5"/>
  <c r="AB64" i="2"/>
  <c r="AB66" i="2" s="1"/>
  <c r="AC62" i="2" s="1"/>
  <c r="AD64" i="2"/>
  <c r="AI13" i="6"/>
  <c r="AI9" i="6" s="1"/>
  <c r="AG73" i="2" s="1"/>
  <c r="AG65" i="2" s="1"/>
  <c r="AI14" i="6"/>
  <c r="AL138" i="4"/>
  <c r="AL49" i="4" s="1"/>
  <c r="AL144" i="4"/>
  <c r="AL50" i="4" s="1"/>
  <c r="HX15" i="5"/>
  <c r="FN15" i="5"/>
  <c r="HX36" i="5"/>
  <c r="FN36" i="5"/>
  <c r="HX24" i="5"/>
  <c r="FN24" i="5"/>
  <c r="FN12" i="5"/>
  <c r="DE44" i="5"/>
  <c r="AM84" i="2" s="1"/>
  <c r="HX12" i="5"/>
  <c r="DE39" i="5"/>
  <c r="AW15" i="5"/>
  <c r="DF15" i="5" s="1"/>
  <c r="AW13" i="5"/>
  <c r="DF13" i="5" s="1"/>
  <c r="AW37" i="5"/>
  <c r="DF37" i="5" s="1"/>
  <c r="AW22" i="5"/>
  <c r="AW24" i="5"/>
  <c r="DF24" i="5" s="1"/>
  <c r="AW29" i="5"/>
  <c r="DF29" i="5" s="1"/>
  <c r="AW18" i="5"/>
  <c r="DF18" i="5" s="1"/>
  <c r="FM44" i="5"/>
  <c r="FM39" i="5"/>
  <c r="AO8" i="4"/>
  <c r="AN6" i="4"/>
  <c r="AN75" i="4"/>
  <c r="AN23" i="4" s="1"/>
  <c r="AN74" i="4"/>
  <c r="AN73" i="4"/>
  <c r="AN26" i="4"/>
  <c r="AN17" i="4"/>
  <c r="AN28" i="4"/>
  <c r="AN35" i="4"/>
  <c r="AN18" i="4"/>
  <c r="AN83" i="4"/>
  <c r="AN85" i="4"/>
  <c r="AN34" i="4"/>
  <c r="AN14" i="4"/>
  <c r="AN36" i="4"/>
  <c r="AH58" i="2" s="1"/>
  <c r="AH72" i="2" s="1"/>
  <c r="AN16" i="4"/>
  <c r="AN15" i="4"/>
  <c r="AN79" i="4"/>
  <c r="AN33" i="4"/>
  <c r="AN25" i="4"/>
  <c r="AN12" i="4"/>
  <c r="AN103" i="4"/>
  <c r="AN111" i="4"/>
  <c r="AN27" i="4"/>
  <c r="AN101" i="4"/>
  <c r="AN21" i="4" s="1"/>
  <c r="AN30" i="4"/>
  <c r="AN32" i="4"/>
  <c r="AN31" i="4"/>
  <c r="AN70" i="4"/>
  <c r="AN22" i="4"/>
  <c r="AN20" i="4"/>
  <c r="FN21" i="5"/>
  <c r="FN47" i="5" s="1"/>
  <c r="HX21" i="5"/>
  <c r="HX47" i="5" s="1"/>
  <c r="HX18" i="5"/>
  <c r="FN18" i="5"/>
  <c r="AL19" i="4"/>
  <c r="FN13" i="5"/>
  <c r="HX13" i="5"/>
  <c r="HX14" i="5"/>
  <c r="FN14" i="5"/>
  <c r="HX22" i="5"/>
  <c r="HX48" i="5" s="1"/>
  <c r="FN22" i="5"/>
  <c r="FN48" i="5" s="1"/>
  <c r="AV44" i="5"/>
  <c r="AV53" i="5" s="1"/>
  <c r="FN19" i="5"/>
  <c r="FN45" i="5" s="1"/>
  <c r="HX19" i="5"/>
  <c r="HX45" i="5" s="1"/>
  <c r="DE45" i="5"/>
  <c r="AM85" i="2" s="1"/>
  <c r="AW28" i="5"/>
  <c r="DF28" i="5" s="1"/>
  <c r="AW31" i="5"/>
  <c r="DF31" i="5" s="1"/>
  <c r="AW19" i="5"/>
  <c r="AW26" i="5"/>
  <c r="DF26" i="5" s="1"/>
  <c r="AW16" i="5"/>
  <c r="DF16" i="5" s="1"/>
  <c r="AW34" i="5"/>
  <c r="DF34" i="5" s="1"/>
  <c r="AW25" i="5"/>
  <c r="DF25" i="5" s="1"/>
  <c r="HW39" i="5"/>
  <c r="AL51" i="2" s="1"/>
  <c r="HW44" i="5"/>
  <c r="AI6" i="2"/>
  <c r="AH5" i="2"/>
  <c r="AH4" i="2"/>
  <c r="AM8" i="2" l="1"/>
  <c r="AM11" i="2" s="1"/>
  <c r="AM63" i="2"/>
  <c r="FO47" i="5"/>
  <c r="DG22" i="5"/>
  <c r="DG48" i="5" s="1"/>
  <c r="AO88" i="2" s="1"/>
  <c r="AX48" i="5"/>
  <c r="DF22" i="5"/>
  <c r="DF48" i="5" s="1"/>
  <c r="AN88" i="2" s="1"/>
  <c r="AW48" i="5"/>
  <c r="AM19" i="2"/>
  <c r="AN34" i="2"/>
  <c r="AM34" i="2"/>
  <c r="AM92" i="2"/>
  <c r="AI23" i="3"/>
  <c r="AH24" i="3"/>
  <c r="AH29" i="3" s="1"/>
  <c r="AH39" i="3" s="1"/>
  <c r="AM28" i="3"/>
  <c r="AN22" i="3"/>
  <c r="AM35" i="3"/>
  <c r="AM30" i="3"/>
  <c r="P31" i="3"/>
  <c r="P37" i="3"/>
  <c r="P35" i="2"/>
  <c r="P97" i="2"/>
  <c r="P95" i="2"/>
  <c r="P98" i="2"/>
  <c r="P32" i="2"/>
  <c r="P29" i="2"/>
  <c r="P25" i="2"/>
  <c r="P26" i="2" s="1"/>
  <c r="P41" i="2"/>
  <c r="AE6" i="3"/>
  <c r="AE9" i="3" s="1"/>
  <c r="AE100" i="2"/>
  <c r="AM47" i="4"/>
  <c r="AE37" i="2"/>
  <c r="FO35" i="5"/>
  <c r="HY35" i="5"/>
  <c r="FP22" i="5"/>
  <c r="FP48" i="5" s="1"/>
  <c r="HZ22" i="5"/>
  <c r="HZ48" i="5" s="1"/>
  <c r="FP7" i="5"/>
  <c r="DG7" i="5"/>
  <c r="HZ7" i="5"/>
  <c r="HZ32" i="5"/>
  <c r="FP32" i="5"/>
  <c r="HZ17" i="5"/>
  <c r="FP17" i="5"/>
  <c r="AM7" i="6"/>
  <c r="AL5" i="6"/>
  <c r="HY30" i="5"/>
  <c r="FO30" i="5"/>
  <c r="AC64" i="2"/>
  <c r="AC66" i="2" s="1"/>
  <c r="AD62" i="2" s="1"/>
  <c r="AD66" i="2" s="1"/>
  <c r="AE62" i="2" s="1"/>
  <c r="IB11" i="5"/>
  <c r="FR11" i="5"/>
  <c r="DI11" i="5"/>
  <c r="BA11" i="5"/>
  <c r="AZ5" i="5"/>
  <c r="AF52" i="2"/>
  <c r="AF50" i="2" s="1"/>
  <c r="DG13" i="5"/>
  <c r="HZ29" i="5"/>
  <c r="FP29" i="5"/>
  <c r="FO34" i="5"/>
  <c r="HY34" i="5"/>
  <c r="HY31" i="5"/>
  <c r="FO31" i="5"/>
  <c r="AN93" i="4"/>
  <c r="AN13" i="4" s="1"/>
  <c r="AN7" i="4"/>
  <c r="AN5" i="4" s="1"/>
  <c r="AN144" i="4"/>
  <c r="AN50" i="4" s="1"/>
  <c r="AN92" i="4"/>
  <c r="AN91" i="4"/>
  <c r="AN11" i="4" s="1"/>
  <c r="AN170" i="4"/>
  <c r="AN114" i="4"/>
  <c r="AN142" i="4"/>
  <c r="AN260" i="4"/>
  <c r="AN88" i="4"/>
  <c r="AN104" i="4"/>
  <c r="AN81" i="4"/>
  <c r="AN29" i="4" s="1"/>
  <c r="AN229" i="4"/>
  <c r="AN71" i="4"/>
  <c r="AN298" i="4"/>
  <c r="AN57" i="4"/>
  <c r="AN76" i="4"/>
  <c r="AN200" i="4"/>
  <c r="AN90" i="4"/>
  <c r="AN138" i="4"/>
  <c r="AN99" i="4"/>
  <c r="AN139" i="4"/>
  <c r="AN38" i="4" s="1"/>
  <c r="AH57" i="2" s="1"/>
  <c r="HY18" i="5"/>
  <c r="FO18" i="5"/>
  <c r="HY37" i="5"/>
  <c r="FO37" i="5"/>
  <c r="HX44" i="5"/>
  <c r="HX39" i="5"/>
  <c r="AM51" i="2" s="1"/>
  <c r="AM90" i="4"/>
  <c r="AM144" i="4"/>
  <c r="AM50" i="4" s="1"/>
  <c r="HY17" i="5"/>
  <c r="FO17" i="5"/>
  <c r="AX19" i="5"/>
  <c r="AX36" i="5"/>
  <c r="DG36" i="5" s="1"/>
  <c r="AX14" i="5"/>
  <c r="DG14" i="5" s="1"/>
  <c r="AX33" i="5"/>
  <c r="DG33" i="5" s="1"/>
  <c r="AX16" i="5"/>
  <c r="DG16" i="5" s="1"/>
  <c r="AX23" i="5"/>
  <c r="DG23" i="5" s="1"/>
  <c r="AX21" i="5"/>
  <c r="HY25" i="5"/>
  <c r="FO25" i="5"/>
  <c r="DF19" i="5"/>
  <c r="AW45" i="5"/>
  <c r="HY22" i="5"/>
  <c r="HY48" i="5" s="1"/>
  <c r="FO22" i="5"/>
  <c r="FO48" i="5" s="1"/>
  <c r="AP8" i="4"/>
  <c r="AO6" i="4"/>
  <c r="AO85" i="4"/>
  <c r="AO111" i="4"/>
  <c r="AO79" i="4"/>
  <c r="AO20" i="4"/>
  <c r="AO15" i="4"/>
  <c r="AO34" i="4"/>
  <c r="AO26" i="4"/>
  <c r="AO74" i="4"/>
  <c r="AO73" i="4"/>
  <c r="AO25" i="4"/>
  <c r="AO32" i="4"/>
  <c r="AO12" i="4"/>
  <c r="AO75" i="4"/>
  <c r="AO30" i="4"/>
  <c r="AO17" i="4"/>
  <c r="AO35" i="4"/>
  <c r="AO14" i="4"/>
  <c r="AO101" i="4"/>
  <c r="AO21" i="4" s="1"/>
  <c r="AO83" i="4"/>
  <c r="AO31" i="4" s="1"/>
  <c r="AO36" i="4"/>
  <c r="AI58" i="2" s="1"/>
  <c r="AI72" i="2" s="1"/>
  <c r="AO22" i="4"/>
  <c r="AO70" i="4"/>
  <c r="AO103" i="4"/>
  <c r="AO28" i="4"/>
  <c r="AO23" i="4"/>
  <c r="AO33" i="4"/>
  <c r="AO27" i="4"/>
  <c r="AO16" i="4"/>
  <c r="AO18" i="4"/>
  <c r="FO29" i="5"/>
  <c r="HY29" i="5"/>
  <c r="HY13" i="5"/>
  <c r="FO13" i="5"/>
  <c r="AM37" i="4"/>
  <c r="AG56" i="2" s="1"/>
  <c r="AM49" i="4"/>
  <c r="HY33" i="5"/>
  <c r="FO33" i="5"/>
  <c r="HY27" i="5"/>
  <c r="FO27" i="5"/>
  <c r="DF20" i="5"/>
  <c r="AW46" i="5"/>
  <c r="AL37" i="4"/>
  <c r="AF56" i="2" s="1"/>
  <c r="AX28" i="5"/>
  <c r="DG28" i="5" s="1"/>
  <c r="AX35" i="5"/>
  <c r="DG35" i="5" s="1"/>
  <c r="AX20" i="5"/>
  <c r="AX15" i="5"/>
  <c r="DG15" i="5" s="1"/>
  <c r="AX34" i="5"/>
  <c r="DG34" i="5" s="1"/>
  <c r="AX18" i="5"/>
  <c r="DG18" i="5" s="1"/>
  <c r="AX25" i="5"/>
  <c r="DG25" i="5" s="1"/>
  <c r="HY16" i="5"/>
  <c r="FO16" i="5"/>
  <c r="HY28" i="5"/>
  <c r="FO28" i="5"/>
  <c r="AN47" i="4"/>
  <c r="AL96" i="2"/>
  <c r="FO26" i="5"/>
  <c r="HY26" i="5"/>
  <c r="HY24" i="5"/>
  <c r="FO24" i="5"/>
  <c r="HY15" i="5"/>
  <c r="FO15" i="5"/>
  <c r="FN44" i="5"/>
  <c r="FN39" i="5"/>
  <c r="AF31" i="2"/>
  <c r="DF12" i="5"/>
  <c r="AW44" i="5"/>
  <c r="AW39" i="5"/>
  <c r="AL10" i="4"/>
  <c r="AL42" i="4" s="1"/>
  <c r="AX26" i="5"/>
  <c r="DG26" i="5" s="1"/>
  <c r="AX27" i="5"/>
  <c r="DG27" i="5" s="1"/>
  <c r="AX24" i="5"/>
  <c r="DG24" i="5" s="1"/>
  <c r="AX31" i="5"/>
  <c r="DG31" i="5" s="1"/>
  <c r="AX37" i="5"/>
  <c r="DG37" i="5" s="1"/>
  <c r="AX12" i="5"/>
  <c r="AX30" i="5"/>
  <c r="DG30" i="5" s="1"/>
  <c r="AK6" i="6"/>
  <c r="AK4" i="6" s="1"/>
  <c r="AK12" i="6"/>
  <c r="AK15" i="6"/>
  <c r="AK16" i="6"/>
  <c r="HY36" i="5"/>
  <c r="FO36" i="5"/>
  <c r="AY7" i="5"/>
  <c r="AY6" i="5"/>
  <c r="AY4" i="5" s="1"/>
  <c r="AY17" i="5"/>
  <c r="DH17" i="5" s="1"/>
  <c r="AI4" i="2"/>
  <c r="AJ6" i="2"/>
  <c r="AI5" i="2"/>
  <c r="AN8" i="2" l="1"/>
  <c r="AN11" i="2" s="1"/>
  <c r="AN63" i="2"/>
  <c r="AN24" i="4"/>
  <c r="AG31" i="2"/>
  <c r="AN19" i="2"/>
  <c r="AO19" i="2"/>
  <c r="DG21" i="5"/>
  <c r="DG47" i="5" s="1"/>
  <c r="AO87" i="2" s="1"/>
  <c r="AX47" i="5"/>
  <c r="AW53" i="5"/>
  <c r="AN49" i="4"/>
  <c r="AH31" i="2" s="1"/>
  <c r="AI24" i="3"/>
  <c r="AI29" i="3" s="1"/>
  <c r="AI39" i="3" s="1"/>
  <c r="AJ23" i="3"/>
  <c r="AN35" i="3"/>
  <c r="AN28" i="3"/>
  <c r="AO22" i="3"/>
  <c r="AN30" i="3"/>
  <c r="AF6" i="3"/>
  <c r="AF9" i="3" s="1"/>
  <c r="AF100" i="2"/>
  <c r="P44" i="2"/>
  <c r="P46" i="2" s="1"/>
  <c r="P47" i="2" s="1"/>
  <c r="P42" i="2"/>
  <c r="P70" i="2"/>
  <c r="P71" i="2" s="1"/>
  <c r="P75" i="2" s="1"/>
  <c r="P38" i="3"/>
  <c r="Q13" i="2"/>
  <c r="Q17" i="2" s="1"/>
  <c r="Q27" i="3"/>
  <c r="AY29" i="5"/>
  <c r="DH29" i="5" s="1"/>
  <c r="AY32" i="5"/>
  <c r="DH32" i="5" s="1"/>
  <c r="AY28" i="5"/>
  <c r="DH28" i="5" s="1"/>
  <c r="AY14" i="5"/>
  <c r="DH14" i="5" s="1"/>
  <c r="FP15" i="5"/>
  <c r="HZ15" i="5"/>
  <c r="AY25" i="5"/>
  <c r="DH25" i="5" s="1"/>
  <c r="AY34" i="5"/>
  <c r="DH34" i="5" s="1"/>
  <c r="AY26" i="5"/>
  <c r="DH26" i="5" s="1"/>
  <c r="AY15" i="5"/>
  <c r="DH15" i="5" s="1"/>
  <c r="AY27" i="5"/>
  <c r="DH27" i="5" s="1"/>
  <c r="AY36" i="5"/>
  <c r="DH36" i="5" s="1"/>
  <c r="FQ7" i="5"/>
  <c r="DH7" i="5"/>
  <c r="IA7" i="5"/>
  <c r="FP31" i="5"/>
  <c r="HZ31" i="5"/>
  <c r="FP18" i="5"/>
  <c r="HZ18" i="5"/>
  <c r="HZ35" i="5"/>
  <c r="FP35" i="5"/>
  <c r="DF46" i="5"/>
  <c r="AN86" i="2" s="1"/>
  <c r="HY20" i="5"/>
  <c r="HY46" i="5" s="1"/>
  <c r="FO20" i="5"/>
  <c r="FO46" i="5" s="1"/>
  <c r="HY19" i="5"/>
  <c r="HY45" i="5" s="1"/>
  <c r="DF45" i="5"/>
  <c r="AN85" i="2" s="1"/>
  <c r="FO19" i="5"/>
  <c r="FO45" i="5" s="1"/>
  <c r="HZ33" i="5"/>
  <c r="FP33" i="5"/>
  <c r="AN48" i="4"/>
  <c r="AH28" i="2" s="1"/>
  <c r="AN10" i="4"/>
  <c r="AN42" i="4" s="1"/>
  <c r="AZ6" i="5"/>
  <c r="AZ4" i="5" s="1"/>
  <c r="AZ36" i="5"/>
  <c r="DI36" i="5" s="1"/>
  <c r="AZ13" i="5"/>
  <c r="DI13" i="5" s="1"/>
  <c r="AZ25" i="5"/>
  <c r="DI25" i="5" s="1"/>
  <c r="AZ16" i="5"/>
  <c r="DI16" i="5" s="1"/>
  <c r="AZ24" i="5"/>
  <c r="DI24" i="5" s="1"/>
  <c r="AZ33" i="5"/>
  <c r="DI33" i="5" s="1"/>
  <c r="AZ14" i="5"/>
  <c r="DI14" i="5" s="1"/>
  <c r="AZ22" i="5"/>
  <c r="AZ27" i="5"/>
  <c r="DI27" i="5" s="1"/>
  <c r="AZ19" i="5"/>
  <c r="AZ28" i="5"/>
  <c r="DI28" i="5" s="1"/>
  <c r="AZ17" i="5"/>
  <c r="DI17" i="5" s="1"/>
  <c r="AZ26" i="5"/>
  <c r="DI26" i="5" s="1"/>
  <c r="AZ35" i="5"/>
  <c r="DI35" i="5" s="1"/>
  <c r="AZ32" i="5"/>
  <c r="DI32" i="5" s="1"/>
  <c r="AZ21" i="5"/>
  <c r="AZ30" i="5"/>
  <c r="DI30" i="5" s="1"/>
  <c r="AZ20" i="5"/>
  <c r="AZ29" i="5"/>
  <c r="DI29" i="5" s="1"/>
  <c r="AZ37" i="5"/>
  <c r="DI37" i="5" s="1"/>
  <c r="AZ7" i="5"/>
  <c r="AZ18" i="5"/>
  <c r="DI18" i="5" s="1"/>
  <c r="AZ15" i="5"/>
  <c r="DI15" i="5" s="1"/>
  <c r="AZ23" i="5"/>
  <c r="DI23" i="5" s="1"/>
  <c r="AZ12" i="5"/>
  <c r="AG22" i="2"/>
  <c r="AG23" i="2" s="1"/>
  <c r="DG12" i="5"/>
  <c r="AX39" i="5"/>
  <c r="AO55" i="2" s="1"/>
  <c r="AY37" i="5"/>
  <c r="DH37" i="5" s="1"/>
  <c r="AY31" i="5"/>
  <c r="DH31" i="5" s="1"/>
  <c r="AY20" i="5"/>
  <c r="AY13" i="5"/>
  <c r="DH13" i="5" s="1"/>
  <c r="AY12" i="5"/>
  <c r="AY16" i="5"/>
  <c r="DH16" i="5" s="1"/>
  <c r="AY22" i="5"/>
  <c r="FP30" i="5"/>
  <c r="HZ30" i="5"/>
  <c r="FP24" i="5"/>
  <c r="HZ24" i="5"/>
  <c r="AN55" i="2"/>
  <c r="HZ34" i="5"/>
  <c r="FP34" i="5"/>
  <c r="FP28" i="5"/>
  <c r="HZ28" i="5"/>
  <c r="AO7" i="4"/>
  <c r="AO5" i="4" s="1"/>
  <c r="AO200" i="4"/>
  <c r="AO81" i="4"/>
  <c r="AO29" i="4" s="1"/>
  <c r="AO57" i="4"/>
  <c r="AO142" i="4"/>
  <c r="AO298" i="4"/>
  <c r="AO76" i="4"/>
  <c r="AO88" i="4"/>
  <c r="AO260" i="4"/>
  <c r="AO71" i="4"/>
  <c r="AO47" i="4" s="1"/>
  <c r="AO114" i="4"/>
  <c r="AO229" i="4"/>
  <c r="AO170" i="4"/>
  <c r="AO90" i="4"/>
  <c r="FP21" i="5"/>
  <c r="HZ21" i="5"/>
  <c r="HZ47" i="5" s="1"/>
  <c r="FP14" i="5"/>
  <c r="HZ14" i="5"/>
  <c r="AN19" i="4"/>
  <c r="FP13" i="5"/>
  <c r="HZ13" i="5"/>
  <c r="DJ11" i="5"/>
  <c r="BB11" i="5"/>
  <c r="IC11" i="5"/>
  <c r="BA5" i="5"/>
  <c r="FS11" i="5"/>
  <c r="AL16" i="6"/>
  <c r="AL15" i="6"/>
  <c r="AL6" i="6"/>
  <c r="AL4" i="6" s="1"/>
  <c r="AL13" i="6"/>
  <c r="AL12" i="6"/>
  <c r="AL9" i="6" s="1"/>
  <c r="AJ73" i="2" s="1"/>
  <c r="AJ65" i="2" s="1"/>
  <c r="AL14" i="6"/>
  <c r="FQ17" i="5"/>
  <c r="IA17" i="5"/>
  <c r="HZ27" i="5"/>
  <c r="FP27" i="5"/>
  <c r="AQ8" i="4"/>
  <c r="AP6" i="4"/>
  <c r="AP111" i="4"/>
  <c r="AP31" i="4" s="1"/>
  <c r="AP34" i="4"/>
  <c r="AP26" i="4"/>
  <c r="AP20" i="4"/>
  <c r="AP14" i="4"/>
  <c r="AP83" i="4"/>
  <c r="AP75" i="4"/>
  <c r="AP101" i="4"/>
  <c r="AP85" i="4"/>
  <c r="AP33" i="4" s="1"/>
  <c r="AP103" i="4"/>
  <c r="AP32" i="4"/>
  <c r="AP25" i="4"/>
  <c r="AP17" i="4"/>
  <c r="AP23" i="4"/>
  <c r="AP21" i="4"/>
  <c r="AP36" i="4"/>
  <c r="AJ58" i="2" s="1"/>
  <c r="AJ72" i="2" s="1"/>
  <c r="AP30" i="4"/>
  <c r="AP74" i="4"/>
  <c r="AP22" i="4" s="1"/>
  <c r="AP16" i="4"/>
  <c r="AP12" i="4"/>
  <c r="AP79" i="4"/>
  <c r="AP70" i="4"/>
  <c r="AP28" i="4"/>
  <c r="AP27" i="4"/>
  <c r="AP73" i="4"/>
  <c r="AP15" i="4"/>
  <c r="AP35" i="4"/>
  <c r="HZ23" i="5"/>
  <c r="FP23" i="5"/>
  <c r="FP36" i="5"/>
  <c r="HZ36" i="5"/>
  <c r="AX44" i="5"/>
  <c r="AM5" i="6"/>
  <c r="AN7" i="6"/>
  <c r="AE64" i="2"/>
  <c r="AE66" i="2" s="1"/>
  <c r="AF62" i="2" s="1"/>
  <c r="AL43" i="4"/>
  <c r="AY33" i="5"/>
  <c r="DH33" i="5" s="1"/>
  <c r="AY19" i="5"/>
  <c r="AY24" i="5"/>
  <c r="DH24" i="5" s="1"/>
  <c r="AY18" i="5"/>
  <c r="DH18" i="5" s="1"/>
  <c r="AY23" i="5"/>
  <c r="DH23" i="5" s="1"/>
  <c r="AY35" i="5"/>
  <c r="DH35" i="5" s="1"/>
  <c r="AY30" i="5"/>
  <c r="DH30" i="5" s="1"/>
  <c r="AY21" i="5"/>
  <c r="AK14" i="6"/>
  <c r="AK13" i="6"/>
  <c r="AK9" i="6" s="1"/>
  <c r="AI73" i="2" s="1"/>
  <c r="AI65" i="2" s="1"/>
  <c r="HZ37" i="5"/>
  <c r="FP37" i="5"/>
  <c r="HZ26" i="5"/>
  <c r="FP26" i="5"/>
  <c r="FO12" i="5"/>
  <c r="FO39" i="5" s="1"/>
  <c r="DF44" i="5"/>
  <c r="AN84" i="2" s="1"/>
  <c r="HY12" i="5"/>
  <c r="DF39" i="5"/>
  <c r="AH22" i="2"/>
  <c r="AH23" i="2" s="1"/>
  <c r="HZ25" i="5"/>
  <c r="FP25" i="5"/>
  <c r="AX46" i="5"/>
  <c r="DG20" i="5"/>
  <c r="AF37" i="2"/>
  <c r="FP16" i="5"/>
  <c r="HZ16" i="5"/>
  <c r="DG19" i="5"/>
  <c r="AX45" i="5"/>
  <c r="AM48" i="4"/>
  <c r="AG28" i="2" s="1"/>
  <c r="AM10" i="4"/>
  <c r="AM42" i="4" s="1"/>
  <c r="AM96" i="2"/>
  <c r="AN37" i="4"/>
  <c r="AH56" i="2" s="1"/>
  <c r="AM43" i="4"/>
  <c r="AJ5" i="2"/>
  <c r="AK6" i="2"/>
  <c r="AJ4" i="2"/>
  <c r="AO8" i="2" l="1"/>
  <c r="AO11" i="2" s="1"/>
  <c r="AO63" i="2"/>
  <c r="AH52" i="2"/>
  <c r="AH50" i="2" s="1"/>
  <c r="FP47" i="5"/>
  <c r="DI22" i="5"/>
  <c r="DI48" i="5" s="1"/>
  <c r="AQ88" i="2" s="1"/>
  <c r="AZ48" i="5"/>
  <c r="DH22" i="5"/>
  <c r="DH48" i="5" s="1"/>
  <c r="AP88" i="2" s="1"/>
  <c r="AY48" i="5"/>
  <c r="DH21" i="5"/>
  <c r="DH47" i="5" s="1"/>
  <c r="AP87" i="2" s="1"/>
  <c r="AY47" i="5"/>
  <c r="DI21" i="5"/>
  <c r="DI47" i="5" s="1"/>
  <c r="AQ87" i="2" s="1"/>
  <c r="AZ47" i="5"/>
  <c r="AO34" i="2"/>
  <c r="AN92" i="2"/>
  <c r="AK23" i="3"/>
  <c r="AJ24" i="3"/>
  <c r="AJ29" i="3" s="1"/>
  <c r="AJ39" i="3" s="1"/>
  <c r="AP22" i="3"/>
  <c r="AO28" i="3"/>
  <c r="AO35" i="3"/>
  <c r="AO30" i="3"/>
  <c r="Q35" i="2"/>
  <c r="Q97" i="2"/>
  <c r="Q95" i="2"/>
  <c r="Q32" i="2"/>
  <c r="Q98" i="2"/>
  <c r="Q29" i="2"/>
  <c r="Q25" i="2"/>
  <c r="Q26" i="2" s="1"/>
  <c r="Q41" i="2"/>
  <c r="AG6" i="3"/>
  <c r="AG9" i="3" s="1"/>
  <c r="AG100" i="2"/>
  <c r="Q31" i="3"/>
  <c r="Q37" i="3"/>
  <c r="AI22" i="2"/>
  <c r="AI23" i="2" s="1"/>
  <c r="FQ21" i="5"/>
  <c r="IA21" i="5"/>
  <c r="FQ18" i="5"/>
  <c r="IA18" i="5"/>
  <c r="IA33" i="5"/>
  <c r="FQ33" i="5"/>
  <c r="AN5" i="6"/>
  <c r="AO7" i="6"/>
  <c r="AP93" i="4"/>
  <c r="AP13" i="4" s="1"/>
  <c r="AP7" i="4"/>
  <c r="AP5" i="4" s="1"/>
  <c r="AP144" i="4"/>
  <c r="AP50" i="4" s="1"/>
  <c r="AP92" i="4"/>
  <c r="AP91" i="4"/>
  <c r="AP11" i="4" s="1"/>
  <c r="AP57" i="4"/>
  <c r="AP200" i="4"/>
  <c r="AP99" i="4"/>
  <c r="AP81" i="4"/>
  <c r="AP29" i="4" s="1"/>
  <c r="AP76" i="4"/>
  <c r="AP114" i="4"/>
  <c r="AP298" i="4"/>
  <c r="AP142" i="4"/>
  <c r="AP260" i="4"/>
  <c r="AP170" i="4"/>
  <c r="AP138" i="4"/>
  <c r="AP229" i="4"/>
  <c r="AP90" i="4"/>
  <c r="AP104" i="4"/>
  <c r="AP88" i="4"/>
  <c r="AP71" i="4"/>
  <c r="AP19" i="4" s="1"/>
  <c r="AP139" i="4"/>
  <c r="AP38" i="4" s="1"/>
  <c r="AJ57" i="2" s="1"/>
  <c r="AO139" i="4"/>
  <c r="AO38" i="4" s="1"/>
  <c r="AI57" i="2" s="1"/>
  <c r="AO144" i="4"/>
  <c r="AO50" i="4" s="1"/>
  <c r="FQ22" i="5"/>
  <c r="FQ48" i="5" s="1"/>
  <c r="IA22" i="5"/>
  <c r="IA48" i="5" s="1"/>
  <c r="AY46" i="5"/>
  <c r="DH20" i="5"/>
  <c r="HZ12" i="5"/>
  <c r="FP12" i="5"/>
  <c r="DG39" i="5"/>
  <c r="DG44" i="5"/>
  <c r="AO84" i="2" s="1"/>
  <c r="FR23" i="5"/>
  <c r="IB23" i="5"/>
  <c r="FR37" i="5"/>
  <c r="IB37" i="5"/>
  <c r="IB21" i="5"/>
  <c r="FR21" i="5"/>
  <c r="FR47" i="5" s="1"/>
  <c r="IB17" i="5"/>
  <c r="FR17" i="5"/>
  <c r="IB22" i="5"/>
  <c r="IB48" i="5" s="1"/>
  <c r="FR22" i="5"/>
  <c r="FR48" i="5" s="1"/>
  <c r="IB16" i="5"/>
  <c r="FR16" i="5"/>
  <c r="FR36" i="5"/>
  <c r="IB36" i="5"/>
  <c r="FQ27" i="5"/>
  <c r="IA27" i="5"/>
  <c r="IA25" i="5"/>
  <c r="FQ25" i="5"/>
  <c r="IA28" i="5"/>
  <c r="FQ28" i="5"/>
  <c r="AH37" i="2"/>
  <c r="AF64" i="2"/>
  <c r="AF66" i="2" s="1"/>
  <c r="AG62" i="2" s="1"/>
  <c r="FQ24" i="5"/>
  <c r="IA24" i="5"/>
  <c r="AP18" i="4"/>
  <c r="AR8" i="4"/>
  <c r="AQ6" i="4"/>
  <c r="AQ111" i="4"/>
  <c r="AQ75" i="4"/>
  <c r="AQ36" i="4"/>
  <c r="AK58" i="2" s="1"/>
  <c r="AK72" i="2" s="1"/>
  <c r="AQ16" i="4"/>
  <c r="AQ35" i="4"/>
  <c r="AQ15" i="4"/>
  <c r="AQ26" i="4"/>
  <c r="AQ25" i="4"/>
  <c r="AQ103" i="4"/>
  <c r="AQ101" i="4"/>
  <c r="AQ32" i="4"/>
  <c r="AQ12" i="4"/>
  <c r="AQ83" i="4"/>
  <c r="AQ31" i="4" s="1"/>
  <c r="AQ74" i="4"/>
  <c r="AQ22" i="4" s="1"/>
  <c r="AQ28" i="4"/>
  <c r="AQ85" i="4"/>
  <c r="AQ33" i="4" s="1"/>
  <c r="AQ34" i="4"/>
  <c r="AQ17" i="4"/>
  <c r="AQ20" i="4"/>
  <c r="AQ14" i="4"/>
  <c r="AQ73" i="4"/>
  <c r="AQ21" i="4" s="1"/>
  <c r="AQ79" i="4"/>
  <c r="AQ27" i="4" s="1"/>
  <c r="AQ23" i="4"/>
  <c r="AQ70" i="4"/>
  <c r="AQ30" i="4"/>
  <c r="BA37" i="5"/>
  <c r="DJ37" i="5" s="1"/>
  <c r="BA30" i="5"/>
  <c r="DJ30" i="5" s="1"/>
  <c r="BA31" i="5"/>
  <c r="DJ31" i="5" s="1"/>
  <c r="BA21" i="5"/>
  <c r="BA7" i="5"/>
  <c r="BA15" i="5"/>
  <c r="DJ15" i="5" s="1"/>
  <c r="BA27" i="5"/>
  <c r="DJ27" i="5" s="1"/>
  <c r="BA6" i="5"/>
  <c r="BA4" i="5" s="1"/>
  <c r="BA35" i="5"/>
  <c r="DJ35" i="5" s="1"/>
  <c r="BA29" i="5"/>
  <c r="DJ29" i="5" s="1"/>
  <c r="AO104" i="4"/>
  <c r="AO24" i="4" s="1"/>
  <c r="AO91" i="4"/>
  <c r="AO11" i="4" s="1"/>
  <c r="AO93" i="4"/>
  <c r="AO13" i="4" s="1"/>
  <c r="IA16" i="5"/>
  <c r="FQ16" i="5"/>
  <c r="IA31" i="5"/>
  <c r="FQ31" i="5"/>
  <c r="AG52" i="2"/>
  <c r="AG50" i="2" s="1"/>
  <c r="FR15" i="5"/>
  <c r="IB15" i="5"/>
  <c r="FR29" i="5"/>
  <c r="IB29" i="5"/>
  <c r="IB32" i="5"/>
  <c r="FR32" i="5"/>
  <c r="IB28" i="5"/>
  <c r="FR28" i="5"/>
  <c r="IB14" i="5"/>
  <c r="FR14" i="5"/>
  <c r="AZ34" i="5"/>
  <c r="DI34" i="5" s="1"/>
  <c r="AZ31" i="5"/>
  <c r="DI31" i="5" s="1"/>
  <c r="IA15" i="5"/>
  <c r="FQ15" i="5"/>
  <c r="IA32" i="5"/>
  <c r="FQ32" i="5"/>
  <c r="FP20" i="5"/>
  <c r="FP46" i="5" s="1"/>
  <c r="HZ20" i="5"/>
  <c r="HZ46" i="5" s="1"/>
  <c r="DG46" i="5"/>
  <c r="AO86" i="2" s="1"/>
  <c r="IA30" i="5"/>
  <c r="FQ30" i="5"/>
  <c r="AM6" i="6"/>
  <c r="AM4" i="6" s="1"/>
  <c r="AM14" i="6"/>
  <c r="FP19" i="5"/>
  <c r="FP45" i="5" s="1"/>
  <c r="HZ19" i="5"/>
  <c r="HZ45" i="5" s="1"/>
  <c r="DG45" i="5"/>
  <c r="AO85" i="2" s="1"/>
  <c r="FQ35" i="5"/>
  <c r="IA35" i="5"/>
  <c r="DH19" i="5"/>
  <c r="AY45" i="5"/>
  <c r="AX53" i="5"/>
  <c r="FO44" i="5"/>
  <c r="HY44" i="5"/>
  <c r="HY39" i="5"/>
  <c r="AN51" i="2" s="1"/>
  <c r="FQ23" i="5"/>
  <c r="IA23" i="5"/>
  <c r="AO99" i="4"/>
  <c r="AO138" i="4"/>
  <c r="AO92" i="4"/>
  <c r="DH12" i="5"/>
  <c r="AY39" i="5"/>
  <c r="AP55" i="2" s="1"/>
  <c r="AY44" i="5"/>
  <c r="IA37" i="5"/>
  <c r="FQ37" i="5"/>
  <c r="AG37" i="2"/>
  <c r="IB18" i="5"/>
  <c r="FR18" i="5"/>
  <c r="AZ46" i="5"/>
  <c r="DI20" i="5"/>
  <c r="FR35" i="5"/>
  <c r="IB35" i="5"/>
  <c r="AZ45" i="5"/>
  <c r="DI19" i="5"/>
  <c r="IB33" i="5"/>
  <c r="FR33" i="5"/>
  <c r="FR25" i="5"/>
  <c r="IB25" i="5"/>
  <c r="IA26" i="5"/>
  <c r="FQ26" i="5"/>
  <c r="IA29" i="5"/>
  <c r="FQ29" i="5"/>
  <c r="ID11" i="5"/>
  <c r="DK11" i="5"/>
  <c r="BB5" i="5"/>
  <c r="BC11" i="5"/>
  <c r="FT11" i="5"/>
  <c r="AN43" i="4"/>
  <c r="AO10" i="4"/>
  <c r="AO19" i="4"/>
  <c r="IA13" i="5"/>
  <c r="FQ13" i="5"/>
  <c r="AZ39" i="5"/>
  <c r="AQ55" i="2" s="1"/>
  <c r="AZ44" i="5"/>
  <c r="DI12" i="5"/>
  <c r="DI7" i="5"/>
  <c r="IB7" i="5"/>
  <c r="FR7" i="5"/>
  <c r="IB30" i="5"/>
  <c r="FR30" i="5"/>
  <c r="IB26" i="5"/>
  <c r="FR26" i="5"/>
  <c r="IB27" i="5"/>
  <c r="FR27" i="5"/>
  <c r="IB24" i="5"/>
  <c r="FR24" i="5"/>
  <c r="FR13" i="5"/>
  <c r="IB13" i="5"/>
  <c r="IA36" i="5"/>
  <c r="FQ36" i="5"/>
  <c r="IA34" i="5"/>
  <c r="FQ34" i="5"/>
  <c r="FQ14" i="5"/>
  <c r="IA14" i="5"/>
  <c r="AK5" i="2"/>
  <c r="AK4" i="2"/>
  <c r="AL6" i="2"/>
  <c r="AP8" i="2" l="1"/>
  <c r="AP11" i="2" s="1"/>
  <c r="AP63" i="2"/>
  <c r="AO49" i="4"/>
  <c r="AI31" i="2" s="1"/>
  <c r="AP49" i="4"/>
  <c r="AJ31" i="2" s="1"/>
  <c r="AO37" i="4"/>
  <c r="AI56" i="2" s="1"/>
  <c r="IB47" i="5"/>
  <c r="FQ47" i="5"/>
  <c r="IA47" i="5"/>
  <c r="AP19" i="2"/>
  <c r="AQ19" i="2"/>
  <c r="AQ34" i="2"/>
  <c r="AP34" i="2"/>
  <c r="AY53" i="5"/>
  <c r="DJ21" i="5"/>
  <c r="DH39" i="5"/>
  <c r="AP35" i="3"/>
  <c r="AP28" i="3"/>
  <c r="AQ22" i="3"/>
  <c r="AP30" i="3"/>
  <c r="AO42" i="4"/>
  <c r="AL23" i="3"/>
  <c r="AK24" i="3"/>
  <c r="AK29" i="3" s="1"/>
  <c r="AK39" i="3" s="1"/>
  <c r="AH6" i="3"/>
  <c r="AH9" i="3" s="1"/>
  <c r="AH100" i="2"/>
  <c r="Q38" i="3"/>
  <c r="R27" i="3"/>
  <c r="R13" i="2"/>
  <c r="R17" i="2" s="1"/>
  <c r="Q44" i="2"/>
  <c r="Q46" i="2" s="1"/>
  <c r="Q47" i="2" s="1"/>
  <c r="Q42" i="2"/>
  <c r="Q70" i="2"/>
  <c r="Q71" i="2" s="1"/>
  <c r="Q75" i="2" s="1"/>
  <c r="FR34" i="5"/>
  <c r="IB34" i="5"/>
  <c r="IC29" i="5"/>
  <c r="FS29" i="5"/>
  <c r="BA32" i="5"/>
  <c r="DJ32" i="5" s="1"/>
  <c r="FS7" i="5"/>
  <c r="DJ7" i="5"/>
  <c r="IC7" i="5"/>
  <c r="BA28" i="5"/>
  <c r="DJ28" i="5" s="1"/>
  <c r="BA22" i="5"/>
  <c r="BA23" i="5"/>
  <c r="DJ23" i="5" s="1"/>
  <c r="AO5" i="6"/>
  <c r="AP7" i="6"/>
  <c r="AM16" i="6"/>
  <c r="AM12" i="6"/>
  <c r="BA33" i="5"/>
  <c r="DJ33" i="5" s="1"/>
  <c r="BA24" i="5"/>
  <c r="DJ24" i="5" s="1"/>
  <c r="BA12" i="5"/>
  <c r="BA14" i="5"/>
  <c r="DJ14" i="5" s="1"/>
  <c r="BA20" i="5"/>
  <c r="BA26" i="5"/>
  <c r="DJ26" i="5" s="1"/>
  <c r="BA13" i="5"/>
  <c r="DJ13" i="5" s="1"/>
  <c r="AQ18" i="4"/>
  <c r="AQ7" i="4"/>
  <c r="AQ5" i="4" s="1"/>
  <c r="AQ144" i="4"/>
  <c r="AQ50" i="4" s="1"/>
  <c r="AQ298" i="4"/>
  <c r="AQ88" i="4"/>
  <c r="AQ114" i="4"/>
  <c r="AQ229" i="4"/>
  <c r="AQ200" i="4"/>
  <c r="AQ138" i="4"/>
  <c r="AQ57" i="4"/>
  <c r="AQ104" i="4"/>
  <c r="AQ99" i="4"/>
  <c r="AQ170" i="4"/>
  <c r="AQ142" i="4"/>
  <c r="AQ260" i="4"/>
  <c r="AQ81" i="4"/>
  <c r="AQ29" i="4" s="1"/>
  <c r="AH64" i="2"/>
  <c r="FP39" i="5"/>
  <c r="FP44" i="5"/>
  <c r="AP48" i="4"/>
  <c r="AJ28" i="2" s="1"/>
  <c r="AP10" i="4"/>
  <c r="AP42" i="4" s="1"/>
  <c r="AP24" i="4"/>
  <c r="AN6" i="6"/>
  <c r="AN4" i="6" s="1"/>
  <c r="AN15" i="6"/>
  <c r="DL11" i="5"/>
  <c r="BD11" i="5"/>
  <c r="BC5" i="5"/>
  <c r="IE11" i="5"/>
  <c r="FU11" i="5"/>
  <c r="AG64" i="2"/>
  <c r="AG66" i="2" s="1"/>
  <c r="AH62" i="2" s="1"/>
  <c r="AO48" i="4"/>
  <c r="AN96" i="2"/>
  <c r="IC35" i="5"/>
  <c r="FS35" i="5"/>
  <c r="IC15" i="5"/>
  <c r="FS15" i="5"/>
  <c r="FS31" i="5"/>
  <c r="IC31" i="5"/>
  <c r="FS30" i="5"/>
  <c r="IC30" i="5"/>
  <c r="FS37" i="5"/>
  <c r="IC37" i="5"/>
  <c r="AS8" i="4"/>
  <c r="AR6" i="4"/>
  <c r="AR75" i="4"/>
  <c r="AR85" i="4"/>
  <c r="AR15" i="4"/>
  <c r="AR34" i="4"/>
  <c r="AR36" i="4"/>
  <c r="AL58" i="2" s="1"/>
  <c r="AL72" i="2" s="1"/>
  <c r="AR32" i="4"/>
  <c r="AR83" i="4"/>
  <c r="AR74" i="4"/>
  <c r="AR35" i="4"/>
  <c r="AR103" i="4"/>
  <c r="AR26" i="4"/>
  <c r="AR33" i="4"/>
  <c r="AR28" i="4"/>
  <c r="AR73" i="4"/>
  <c r="AR21" i="4" s="1"/>
  <c r="AR30" i="4"/>
  <c r="AR17" i="4"/>
  <c r="AR16" i="4"/>
  <c r="AR79" i="4"/>
  <c r="AR27" i="4"/>
  <c r="AR22" i="4"/>
  <c r="AR111" i="4"/>
  <c r="AR101" i="4"/>
  <c r="AR14" i="4"/>
  <c r="AR20" i="4"/>
  <c r="AR31" i="4"/>
  <c r="AR70" i="4"/>
  <c r="AR18" i="4" s="1"/>
  <c r="AR23" i="4"/>
  <c r="AR25" i="4"/>
  <c r="AR12" i="4"/>
  <c r="HZ44" i="5"/>
  <c r="HZ39" i="5"/>
  <c r="AO51" i="2" s="1"/>
  <c r="FR19" i="5"/>
  <c r="FR45" i="5" s="1"/>
  <c r="IB19" i="5"/>
  <c r="IB45" i="5" s="1"/>
  <c r="DI45" i="5"/>
  <c r="AQ85" i="2" s="1"/>
  <c r="IB20" i="5"/>
  <c r="IB46" i="5" s="1"/>
  <c r="FR20" i="5"/>
  <c r="FR46" i="5" s="1"/>
  <c r="DI46" i="5"/>
  <c r="AQ86" i="2" s="1"/>
  <c r="IB12" i="5"/>
  <c r="FR12" i="5"/>
  <c r="DI44" i="5"/>
  <c r="AQ84" i="2" s="1"/>
  <c r="DI39" i="5"/>
  <c r="BB6" i="5"/>
  <c r="BB4" i="5" s="1"/>
  <c r="BB32" i="5"/>
  <c r="DK32" i="5" s="1"/>
  <c r="BB28" i="5"/>
  <c r="DK28" i="5" s="1"/>
  <c r="BB14" i="5"/>
  <c r="DK14" i="5" s="1"/>
  <c r="BB17" i="5"/>
  <c r="DK17" i="5" s="1"/>
  <c r="BB36" i="5"/>
  <c r="DK36" i="5" s="1"/>
  <c r="BB26" i="5"/>
  <c r="DK26" i="5" s="1"/>
  <c r="BB22" i="5"/>
  <c r="BB7" i="5"/>
  <c r="BB20" i="5"/>
  <c r="BB29" i="5"/>
  <c r="DK29" i="5" s="1"/>
  <c r="BB23" i="5"/>
  <c r="DK23" i="5" s="1"/>
  <c r="BB24" i="5"/>
  <c r="DK24" i="5" s="1"/>
  <c r="BB31" i="5"/>
  <c r="DK31" i="5" s="1"/>
  <c r="BB30" i="5"/>
  <c r="DK30" i="5" s="1"/>
  <c r="BB18" i="5"/>
  <c r="DK18" i="5" s="1"/>
  <c r="BB12" i="5"/>
  <c r="BB19" i="5"/>
  <c r="BB34" i="5"/>
  <c r="DK34" i="5" s="1"/>
  <c r="BB21" i="5"/>
  <c r="BB33" i="5"/>
  <c r="DK33" i="5" s="1"/>
  <c r="BB15" i="5"/>
  <c r="DK15" i="5" s="1"/>
  <c r="BB37" i="5"/>
  <c r="DK37" i="5" s="1"/>
  <c r="BB27" i="5"/>
  <c r="DK27" i="5" s="1"/>
  <c r="BB13" i="5"/>
  <c r="DK13" i="5" s="1"/>
  <c r="BB35" i="5"/>
  <c r="DK35" i="5" s="1"/>
  <c r="BB25" i="5"/>
  <c r="DK25" i="5" s="1"/>
  <c r="BB16" i="5"/>
  <c r="DK16" i="5" s="1"/>
  <c r="FQ19" i="5"/>
  <c r="IA19" i="5"/>
  <c r="IA45" i="5" s="1"/>
  <c r="DH45" i="5"/>
  <c r="AP85" i="2" s="1"/>
  <c r="AM15" i="6"/>
  <c r="FS27" i="5"/>
  <c r="IC27" i="5"/>
  <c r="AZ53" i="5"/>
  <c r="DH44" i="5"/>
  <c r="AP84" i="2" s="1"/>
  <c r="IA12" i="5"/>
  <c r="FQ12" i="5"/>
  <c r="AM13" i="6"/>
  <c r="FR31" i="5"/>
  <c r="IB31" i="5"/>
  <c r="BA16" i="5"/>
  <c r="DJ16" i="5" s="1"/>
  <c r="BA18" i="5"/>
  <c r="DJ18" i="5" s="1"/>
  <c r="BA25" i="5"/>
  <c r="DJ25" i="5" s="1"/>
  <c r="BA19" i="5"/>
  <c r="BA34" i="5"/>
  <c r="DJ34" i="5" s="1"/>
  <c r="BA17" i="5"/>
  <c r="DJ17" i="5" s="1"/>
  <c r="BA36" i="5"/>
  <c r="DJ36" i="5" s="1"/>
  <c r="AO92" i="2"/>
  <c r="DH46" i="5"/>
  <c r="AP86" i="2" s="1"/>
  <c r="FQ20" i="5"/>
  <c r="FQ46" i="5" s="1"/>
  <c r="IA20" i="5"/>
  <c r="IA46" i="5" s="1"/>
  <c r="AP37" i="4"/>
  <c r="AJ56" i="2" s="1"/>
  <c r="AP47" i="4"/>
  <c r="FQ45" i="5"/>
  <c r="AL5" i="2"/>
  <c r="AL4" i="2"/>
  <c r="AM6" i="2"/>
  <c r="AQ8" i="2" l="1"/>
  <c r="AQ11" i="2" s="1"/>
  <c r="AQ63" i="2"/>
  <c r="AO43" i="4"/>
  <c r="BA47" i="5"/>
  <c r="DJ47" i="5"/>
  <c r="AR87" i="2" s="1"/>
  <c r="DK22" i="5"/>
  <c r="DK48" i="5" s="1"/>
  <c r="AS88" i="2" s="1"/>
  <c r="BB48" i="5"/>
  <c r="DJ22" i="5"/>
  <c r="DJ48" i="5" s="1"/>
  <c r="AR88" i="2" s="1"/>
  <c r="BA48" i="5"/>
  <c r="FS21" i="5"/>
  <c r="IC21" i="5"/>
  <c r="DK21" i="5"/>
  <c r="DK47" i="5" s="1"/>
  <c r="AS87" i="2" s="1"/>
  <c r="BB47" i="5"/>
  <c r="AO96" i="2"/>
  <c r="AP92" i="2"/>
  <c r="AQ92" i="2"/>
  <c r="AH66" i="2"/>
  <c r="AI62" i="2" s="1"/>
  <c r="AL24" i="3"/>
  <c r="AL29" i="3" s="1"/>
  <c r="AL39" i="3" s="1"/>
  <c r="AM23" i="3"/>
  <c r="AQ28" i="3"/>
  <c r="AQ35" i="3"/>
  <c r="AR22" i="3"/>
  <c r="AQ30" i="3"/>
  <c r="AP43" i="4"/>
  <c r="R35" i="2"/>
  <c r="R97" i="2"/>
  <c r="R95" i="2"/>
  <c r="R98" i="2"/>
  <c r="R29" i="2"/>
  <c r="R32" i="2"/>
  <c r="R25" i="2"/>
  <c r="R26" i="2" s="1"/>
  <c r="R41" i="2"/>
  <c r="R31" i="3"/>
  <c r="R37" i="3"/>
  <c r="AI6" i="3"/>
  <c r="AI9" i="3" s="1"/>
  <c r="AI100" i="2"/>
  <c r="ID34" i="5"/>
  <c r="FT34" i="5"/>
  <c r="FT26" i="5"/>
  <c r="ID26" i="5"/>
  <c r="IC16" i="5"/>
  <c r="FS16" i="5"/>
  <c r="FT35" i="5"/>
  <c r="ID35" i="5"/>
  <c r="ID31" i="5"/>
  <c r="FT31" i="5"/>
  <c r="ID36" i="5"/>
  <c r="FT36" i="5"/>
  <c r="FR44" i="5"/>
  <c r="FR39" i="5"/>
  <c r="DJ19" i="5"/>
  <c r="BA45" i="5"/>
  <c r="IA39" i="5"/>
  <c r="AP51" i="2" s="1"/>
  <c r="IA44" i="5"/>
  <c r="ID13" i="5"/>
  <c r="FT13" i="5"/>
  <c r="ID33" i="5"/>
  <c r="FT33" i="5"/>
  <c r="DK12" i="5"/>
  <c r="BB44" i="5"/>
  <c r="BB39" i="5"/>
  <c r="AS55" i="2" s="1"/>
  <c r="ID24" i="5"/>
  <c r="FT24" i="5"/>
  <c r="ID7" i="5"/>
  <c r="FT7" i="5"/>
  <c r="DK7" i="5"/>
  <c r="ID17" i="5"/>
  <c r="FT17" i="5"/>
  <c r="IB39" i="5"/>
  <c r="AQ51" i="2" s="1"/>
  <c r="IB44" i="5"/>
  <c r="IF11" i="5"/>
  <c r="FV11" i="5"/>
  <c r="DM11" i="5"/>
  <c r="BE11" i="5"/>
  <c r="BD5" i="5"/>
  <c r="AN14" i="6"/>
  <c r="AQ139" i="4"/>
  <c r="AQ38" i="4" s="1"/>
  <c r="AK57" i="2" s="1"/>
  <c r="AQ92" i="4"/>
  <c r="AQ37" i="4" s="1"/>
  <c r="AK56" i="2" s="1"/>
  <c r="FS13" i="5"/>
  <c r="IC13" i="5"/>
  <c r="DJ12" i="5"/>
  <c r="BA44" i="5"/>
  <c r="BA39" i="5"/>
  <c r="AR55" i="2" s="1"/>
  <c r="IC28" i="5"/>
  <c r="FS28" i="5"/>
  <c r="FS32" i="5"/>
  <c r="IC32" i="5"/>
  <c r="IC18" i="5"/>
  <c r="FS18" i="5"/>
  <c r="ID37" i="5"/>
  <c r="FT37" i="5"/>
  <c r="FT29" i="5"/>
  <c r="ID29" i="5"/>
  <c r="ID28" i="5"/>
  <c r="FT28" i="5"/>
  <c r="FQ39" i="5"/>
  <c r="FQ44" i="5"/>
  <c r="IC36" i="5"/>
  <c r="FS36" i="5"/>
  <c r="IC25" i="5"/>
  <c r="FS25" i="5"/>
  <c r="ID16" i="5"/>
  <c r="FT16" i="5"/>
  <c r="ID27" i="5"/>
  <c r="FT27" i="5"/>
  <c r="FT21" i="5"/>
  <c r="FT47" i="5" s="1"/>
  <c r="ID18" i="5"/>
  <c r="FT18" i="5"/>
  <c r="FT23" i="5"/>
  <c r="ID23" i="5"/>
  <c r="ID22" i="5"/>
  <c r="ID48" i="5" s="1"/>
  <c r="FT22" i="5"/>
  <c r="FT48" i="5" s="1"/>
  <c r="ID14" i="5"/>
  <c r="FT14" i="5"/>
  <c r="AN13" i="6"/>
  <c r="AQ76" i="4"/>
  <c r="AQ24" i="4" s="1"/>
  <c r="AQ71" i="4"/>
  <c r="AQ90" i="4"/>
  <c r="AQ91" i="4"/>
  <c r="AQ11" i="4" s="1"/>
  <c r="AQ93" i="4"/>
  <c r="AQ13" i="4" s="1"/>
  <c r="FS26" i="5"/>
  <c r="IC26" i="5"/>
  <c r="IC24" i="5"/>
  <c r="FS24" i="5"/>
  <c r="AQ7" i="6"/>
  <c r="AP5" i="6"/>
  <c r="AR144" i="4"/>
  <c r="AR50" i="4" s="1"/>
  <c r="AR92" i="4"/>
  <c r="AR7" i="4"/>
  <c r="AR5" i="4" s="1"/>
  <c r="AR200" i="4"/>
  <c r="AR260" i="4"/>
  <c r="AR298" i="4"/>
  <c r="AR88" i="4"/>
  <c r="AR229" i="4"/>
  <c r="AR57" i="4"/>
  <c r="AR138" i="4"/>
  <c r="AR170" i="4"/>
  <c r="AR90" i="4"/>
  <c r="AR104" i="4"/>
  <c r="AR142" i="4"/>
  <c r="AR99" i="4"/>
  <c r="AR114" i="4"/>
  <c r="AR76" i="4"/>
  <c r="AR24" i="4" s="1"/>
  <c r="AR139" i="4"/>
  <c r="AR38" i="4" s="1"/>
  <c r="AL57" i="2" s="1"/>
  <c r="AI28" i="2"/>
  <c r="AI52" i="2"/>
  <c r="AI50" i="2" s="1"/>
  <c r="AQ49" i="4"/>
  <c r="AK31" i="2" s="1"/>
  <c r="BA46" i="5"/>
  <c r="DJ20" i="5"/>
  <c r="FS33" i="5"/>
  <c r="IC33" i="5"/>
  <c r="AO6" i="6"/>
  <c r="AO4" i="6" s="1"/>
  <c r="AO12" i="6"/>
  <c r="IC23" i="5"/>
  <c r="FS23" i="5"/>
  <c r="IC17" i="5"/>
  <c r="FS17" i="5"/>
  <c r="ID25" i="5"/>
  <c r="FT25" i="5"/>
  <c r="FT30" i="5"/>
  <c r="ID30" i="5"/>
  <c r="AJ22" i="2"/>
  <c r="AJ23" i="2" s="1"/>
  <c r="AJ52" i="2"/>
  <c r="AJ50" i="2" s="1"/>
  <c r="FS34" i="5"/>
  <c r="IC34" i="5"/>
  <c r="ID15" i="5"/>
  <c r="FT15" i="5"/>
  <c r="DK19" i="5"/>
  <c r="BB45" i="5"/>
  <c r="DK20" i="5"/>
  <c r="BB46" i="5"/>
  <c r="ID32" i="5"/>
  <c r="FT32" i="5"/>
  <c r="AT8" i="4"/>
  <c r="AS6" i="4"/>
  <c r="AS111" i="4"/>
  <c r="AS30" i="4"/>
  <c r="AS28" i="4"/>
  <c r="AS35" i="4"/>
  <c r="AS27" i="4"/>
  <c r="AS101" i="4"/>
  <c r="AS85" i="4"/>
  <c r="AS33" i="4" s="1"/>
  <c r="AS83" i="4"/>
  <c r="AS18" i="4"/>
  <c r="AS36" i="4"/>
  <c r="AM58" i="2" s="1"/>
  <c r="AM72" i="2" s="1"/>
  <c r="AS16" i="4"/>
  <c r="AS15" i="4"/>
  <c r="AS73" i="4"/>
  <c r="AS21" i="4" s="1"/>
  <c r="AS14" i="4"/>
  <c r="AS32" i="4"/>
  <c r="AS79" i="4"/>
  <c r="AS103" i="4"/>
  <c r="AS25" i="4"/>
  <c r="AS20" i="4"/>
  <c r="AS74" i="4"/>
  <c r="AS22" i="4" s="1"/>
  <c r="AS34" i="4"/>
  <c r="AS17" i="4"/>
  <c r="AS12" i="4"/>
  <c r="AS70" i="4"/>
  <c r="AS26" i="4"/>
  <c r="AS75" i="4"/>
  <c r="AS23" i="4" s="1"/>
  <c r="AS31" i="4"/>
  <c r="BC7" i="5"/>
  <c r="BC6" i="5"/>
  <c r="BC4" i="5" s="1"/>
  <c r="BC17" i="5"/>
  <c r="DL17" i="5" s="1"/>
  <c r="AN16" i="6"/>
  <c r="AN12" i="6"/>
  <c r="IC14" i="5"/>
  <c r="FS14" i="5"/>
  <c r="AM9" i="6"/>
  <c r="AK73" i="2" s="1"/>
  <c r="AK65" i="2" s="1"/>
  <c r="IC22" i="5"/>
  <c r="IC48" i="5" s="1"/>
  <c r="FS22" i="5"/>
  <c r="FS48" i="5" s="1"/>
  <c r="AM5" i="2"/>
  <c r="AN6" i="2"/>
  <c r="AM4" i="2"/>
  <c r="AR8" i="2" l="1"/>
  <c r="AR11" i="2" s="1"/>
  <c r="AR63" i="2"/>
  <c r="AR37" i="4"/>
  <c r="AL56" i="2" s="1"/>
  <c r="IC47" i="5"/>
  <c r="AR34" i="2" s="1"/>
  <c r="FS47" i="5"/>
  <c r="AR19" i="2"/>
  <c r="AS19" i="2"/>
  <c r="ID21" i="5"/>
  <c r="ID47" i="5" s="1"/>
  <c r="AS34" i="2" s="1"/>
  <c r="AQ96" i="2"/>
  <c r="AN23" i="3"/>
  <c r="AM24" i="3"/>
  <c r="AM29" i="3" s="1"/>
  <c r="AM39" i="3" s="1"/>
  <c r="AR35" i="3"/>
  <c r="AR28" i="3"/>
  <c r="AS22" i="3"/>
  <c r="AR30" i="3"/>
  <c r="AJ100" i="2"/>
  <c r="AJ6" i="3"/>
  <c r="AJ9" i="3" s="1"/>
  <c r="S27" i="3"/>
  <c r="R38" i="3"/>
  <c r="S13" i="2"/>
  <c r="S17" i="2" s="1"/>
  <c r="R44" i="2"/>
  <c r="R46" i="2" s="1"/>
  <c r="R47" i="2" s="1"/>
  <c r="R42" i="2"/>
  <c r="R70" i="2"/>
  <c r="R71" i="2" s="1"/>
  <c r="R75" i="2" s="1"/>
  <c r="BC30" i="5"/>
  <c r="DL30" i="5" s="1"/>
  <c r="IE7" i="5"/>
  <c r="DL7" i="5"/>
  <c r="FU7" i="5"/>
  <c r="BC24" i="5"/>
  <c r="DL24" i="5" s="1"/>
  <c r="BC26" i="5"/>
  <c r="DL26" i="5" s="1"/>
  <c r="BC25" i="5"/>
  <c r="DL25" i="5" s="1"/>
  <c r="BC36" i="5"/>
  <c r="DL36" i="5" s="1"/>
  <c r="AN9" i="6"/>
  <c r="AL73" i="2" s="1"/>
  <c r="AL65" i="2" s="1"/>
  <c r="BC18" i="5"/>
  <c r="DL18" i="5" s="1"/>
  <c r="BC32" i="5"/>
  <c r="DL32" i="5" s="1"/>
  <c r="BC31" i="5"/>
  <c r="DL31" i="5" s="1"/>
  <c r="BC13" i="5"/>
  <c r="DL13" i="5" s="1"/>
  <c r="BC14" i="5"/>
  <c r="DL14" i="5" s="1"/>
  <c r="BC27" i="5"/>
  <c r="DL27" i="5" s="1"/>
  <c r="BC15" i="5"/>
  <c r="DL15" i="5" s="1"/>
  <c r="DK46" i="5"/>
  <c r="AS86" i="2" s="1"/>
  <c r="ID20" i="5"/>
  <c r="ID46" i="5" s="1"/>
  <c r="FT20" i="5"/>
  <c r="FT46" i="5" s="1"/>
  <c r="AJ37" i="2"/>
  <c r="AO13" i="6"/>
  <c r="AI37" i="2"/>
  <c r="AR81" i="4"/>
  <c r="AR29" i="4" s="1"/>
  <c r="AR71" i="4"/>
  <c r="AR91" i="4"/>
  <c r="AR11" i="4" s="1"/>
  <c r="AP6" i="6"/>
  <c r="AP4" i="6" s="1"/>
  <c r="AP13" i="6"/>
  <c r="AP12" i="6"/>
  <c r="AP15" i="6"/>
  <c r="AP14" i="6"/>
  <c r="AQ48" i="4"/>
  <c r="AK28" i="2" s="1"/>
  <c r="AQ10" i="4"/>
  <c r="AQ42" i="4" s="1"/>
  <c r="BD30" i="5"/>
  <c r="DM30" i="5" s="1"/>
  <c r="BD7" i="5"/>
  <c r="BD14" i="5"/>
  <c r="DM14" i="5" s="1"/>
  <c r="BD16" i="5"/>
  <c r="DM16" i="5" s="1"/>
  <c r="BD6" i="5"/>
  <c r="BD4" i="5" s="1"/>
  <c r="BD15" i="5"/>
  <c r="DM15" i="5" s="1"/>
  <c r="BD17" i="5"/>
  <c r="DM17" i="5" s="1"/>
  <c r="BD29" i="5"/>
  <c r="DM29" i="5" s="1"/>
  <c r="BD37" i="5"/>
  <c r="DM37" i="5" s="1"/>
  <c r="BD21" i="5"/>
  <c r="BD18" i="5"/>
  <c r="DM18" i="5" s="1"/>
  <c r="BD27" i="5"/>
  <c r="DM27" i="5" s="1"/>
  <c r="BD35" i="5"/>
  <c r="DM35" i="5" s="1"/>
  <c r="BD20" i="5"/>
  <c r="BD28" i="5"/>
  <c r="DM28" i="5" s="1"/>
  <c r="ID12" i="5"/>
  <c r="FT12" i="5"/>
  <c r="DK39" i="5"/>
  <c r="DK44" i="5"/>
  <c r="AS84" i="2" s="1"/>
  <c r="FS19" i="5"/>
  <c r="FS45" i="5" s="1"/>
  <c r="IC19" i="5"/>
  <c r="IC45" i="5" s="1"/>
  <c r="DJ45" i="5"/>
  <c r="AR85" i="2" s="1"/>
  <c r="AS93" i="4"/>
  <c r="AS13" i="4" s="1"/>
  <c r="AS7" i="4"/>
  <c r="AS5" i="4" s="1"/>
  <c r="AS144" i="4"/>
  <c r="AS50" i="4" s="1"/>
  <c r="AS91" i="4"/>
  <c r="AS11" i="4" s="1"/>
  <c r="AS92" i="4"/>
  <c r="AS88" i="4"/>
  <c r="AS57" i="4"/>
  <c r="AS200" i="4"/>
  <c r="AS260" i="4"/>
  <c r="AS170" i="4"/>
  <c r="AS229" i="4"/>
  <c r="AS71" i="4"/>
  <c r="AS138" i="4"/>
  <c r="AS49" i="4" s="1"/>
  <c r="AS298" i="4"/>
  <c r="AS90" i="4"/>
  <c r="AS76" i="4"/>
  <c r="AS99" i="4"/>
  <c r="AS104" i="4"/>
  <c r="AS142" i="4"/>
  <c r="AS81" i="4"/>
  <c r="AS29" i="4" s="1"/>
  <c r="AS114" i="4"/>
  <c r="AS139" i="4"/>
  <c r="AS38" i="4" s="1"/>
  <c r="AM57" i="2" s="1"/>
  <c r="AO15" i="6"/>
  <c r="AO14" i="6"/>
  <c r="DJ46" i="5"/>
  <c r="AR86" i="2" s="1"/>
  <c r="IC20" i="5"/>
  <c r="IC46" i="5" s="1"/>
  <c r="FS20" i="5"/>
  <c r="FS46" i="5" s="1"/>
  <c r="AR10" i="4"/>
  <c r="AR7" i="6"/>
  <c r="AQ5" i="6"/>
  <c r="AQ19" i="4"/>
  <c r="AQ43" i="4" s="1"/>
  <c r="AQ47" i="4"/>
  <c r="BA53" i="5"/>
  <c r="IG11" i="5"/>
  <c r="BE5" i="5"/>
  <c r="FW11" i="5"/>
  <c r="DN11" i="5"/>
  <c r="BF11" i="5"/>
  <c r="IE17" i="5"/>
  <c r="FU17" i="5"/>
  <c r="BC12" i="5"/>
  <c r="BC19" i="5"/>
  <c r="BC28" i="5"/>
  <c r="DL28" i="5" s="1"/>
  <c r="BC16" i="5"/>
  <c r="DL16" i="5" s="1"/>
  <c r="BC33" i="5"/>
  <c r="DL33" i="5" s="1"/>
  <c r="BC20" i="5"/>
  <c r="BC35" i="5"/>
  <c r="DL35" i="5" s="1"/>
  <c r="AU8" i="4"/>
  <c r="AT6" i="4"/>
  <c r="AT36" i="4"/>
  <c r="AN58" i="2" s="1"/>
  <c r="AN72" i="2" s="1"/>
  <c r="AT30" i="4"/>
  <c r="AT20" i="4"/>
  <c r="AT14" i="4"/>
  <c r="AT83" i="4"/>
  <c r="AT31" i="4" s="1"/>
  <c r="AT111" i="4"/>
  <c r="AT34" i="4"/>
  <c r="AT26" i="4"/>
  <c r="AT16" i="4"/>
  <c r="AT12" i="4"/>
  <c r="AT27" i="4"/>
  <c r="AT103" i="4"/>
  <c r="AT25" i="4"/>
  <c r="AT74" i="4"/>
  <c r="AT22" i="4" s="1"/>
  <c r="AT35" i="4"/>
  <c r="AT17" i="4"/>
  <c r="AT79" i="4"/>
  <c r="AT70" i="4"/>
  <c r="AT85" i="4"/>
  <c r="AT33" i="4" s="1"/>
  <c r="AT32" i="4"/>
  <c r="AT15" i="4"/>
  <c r="AT75" i="4"/>
  <c r="AT23" i="4" s="1"/>
  <c r="AT73" i="4"/>
  <c r="AT21" i="4" s="1"/>
  <c r="AT28" i="4"/>
  <c r="AT101" i="4"/>
  <c r="AT18" i="4"/>
  <c r="ID19" i="5"/>
  <c r="ID45" i="5" s="1"/>
  <c r="DK45" i="5"/>
  <c r="AS85" i="2" s="1"/>
  <c r="FT19" i="5"/>
  <c r="FT45" i="5" s="1"/>
  <c r="AO9" i="6"/>
  <c r="AM73" i="2" s="1"/>
  <c r="AM65" i="2" s="1"/>
  <c r="IC12" i="5"/>
  <c r="FS12" i="5"/>
  <c r="DJ44" i="5"/>
  <c r="AR84" i="2" s="1"/>
  <c r="DJ39" i="5"/>
  <c r="AP96" i="2"/>
  <c r="BC29" i="5"/>
  <c r="DL29" i="5" s="1"/>
  <c r="BC34" i="5"/>
  <c r="DL34" i="5" s="1"/>
  <c r="BC21" i="5"/>
  <c r="BC37" i="5"/>
  <c r="DL37" i="5" s="1"/>
  <c r="BC22" i="5"/>
  <c r="BC23" i="5"/>
  <c r="DL23" i="5" s="1"/>
  <c r="AO16" i="6"/>
  <c r="AR49" i="4"/>
  <c r="AL31" i="2" s="1"/>
  <c r="AR93" i="4"/>
  <c r="AR13" i="4" s="1"/>
  <c r="BB53" i="5"/>
  <c r="AN4" i="2"/>
  <c r="AO6" i="2"/>
  <c r="AN5" i="2"/>
  <c r="AS8" i="2" l="1"/>
  <c r="AS11" i="2" s="1"/>
  <c r="AS63" i="2"/>
  <c r="AS24" i="4"/>
  <c r="DL22" i="5"/>
  <c r="DL48" i="5" s="1"/>
  <c r="AT88" i="2" s="1"/>
  <c r="BC48" i="5"/>
  <c r="DM21" i="5"/>
  <c r="DL21" i="5"/>
  <c r="DL47" i="5" s="1"/>
  <c r="AT87" i="2" s="1"/>
  <c r="BC47" i="5"/>
  <c r="AR92" i="2"/>
  <c r="AM31" i="2"/>
  <c r="AS28" i="3"/>
  <c r="AS35" i="3"/>
  <c r="AT22" i="3"/>
  <c r="AS30" i="3"/>
  <c r="AO23" i="3"/>
  <c r="AN24" i="3"/>
  <c r="AN29" i="3" s="1"/>
  <c r="AN39" i="3" s="1"/>
  <c r="AR42" i="4"/>
  <c r="S31" i="3"/>
  <c r="S37" i="3"/>
  <c r="S35" i="2"/>
  <c r="S97" i="2"/>
  <c r="S95" i="2"/>
  <c r="S98" i="2"/>
  <c r="S32" i="2"/>
  <c r="S29" i="2"/>
  <c r="S25" i="2"/>
  <c r="S26" i="2" s="1"/>
  <c r="S41" i="2"/>
  <c r="AK6" i="3"/>
  <c r="AK9" i="3" s="1"/>
  <c r="AK100" i="2"/>
  <c r="IE22" i="5"/>
  <c r="IE48" i="5" s="1"/>
  <c r="FU22" i="5"/>
  <c r="FU48" i="5" s="1"/>
  <c r="FU35" i="5"/>
  <c r="IE35" i="5"/>
  <c r="FU28" i="5"/>
  <c r="IE28" i="5"/>
  <c r="BE6" i="5"/>
  <c r="BE4" i="5" s="1"/>
  <c r="BE13" i="5"/>
  <c r="DN13" i="5" s="1"/>
  <c r="BE35" i="5"/>
  <c r="DN35" i="5" s="1"/>
  <c r="BE19" i="5"/>
  <c r="BE18" i="5"/>
  <c r="DN18" i="5" s="1"/>
  <c r="BE24" i="5"/>
  <c r="DN24" i="5" s="1"/>
  <c r="BE7" i="5"/>
  <c r="BE16" i="5"/>
  <c r="DN16" i="5" s="1"/>
  <c r="AK52" i="2"/>
  <c r="AK50" i="2" s="1"/>
  <c r="AK22" i="2"/>
  <c r="AK23" i="2" s="1"/>
  <c r="AS37" i="4"/>
  <c r="AM56" i="2" s="1"/>
  <c r="AS92" i="2"/>
  <c r="FV28" i="5"/>
  <c r="IF28" i="5"/>
  <c r="IF27" i="5"/>
  <c r="FV27" i="5"/>
  <c r="FV37" i="5"/>
  <c r="IF37" i="5"/>
  <c r="IF15" i="5"/>
  <c r="FV15" i="5"/>
  <c r="IF16" i="5"/>
  <c r="FV16" i="5"/>
  <c r="IF14" i="5"/>
  <c r="FV14" i="5"/>
  <c r="IF30" i="5"/>
  <c r="FV30" i="5"/>
  <c r="IE15" i="5"/>
  <c r="FU15" i="5"/>
  <c r="IE31" i="5"/>
  <c r="FU31" i="5"/>
  <c r="FU36" i="5"/>
  <c r="IE36" i="5"/>
  <c r="FU37" i="5"/>
  <c r="IE37" i="5"/>
  <c r="AR48" i="4"/>
  <c r="AL28" i="2" s="1"/>
  <c r="AS19" i="4"/>
  <c r="DM20" i="5"/>
  <c r="BD46" i="5"/>
  <c r="FV18" i="5"/>
  <c r="IF18" i="5"/>
  <c r="IF29" i="5"/>
  <c r="FV29" i="5"/>
  <c r="BD31" i="5"/>
  <c r="DM31" i="5" s="1"/>
  <c r="DM7" i="5"/>
  <c r="IF7" i="5"/>
  <c r="FV7" i="5"/>
  <c r="BD32" i="5"/>
  <c r="DM32" i="5" s="1"/>
  <c r="AP16" i="6"/>
  <c r="AP9" i="6" s="1"/>
  <c r="AN73" i="2" s="1"/>
  <c r="AN65" i="2" s="1"/>
  <c r="AR19" i="4"/>
  <c r="AR43" i="4" s="1"/>
  <c r="AR47" i="4"/>
  <c r="IE27" i="5"/>
  <c r="FU27" i="5"/>
  <c r="IE32" i="5"/>
  <c r="FU32" i="5"/>
  <c r="IE25" i="5"/>
  <c r="FU25" i="5"/>
  <c r="IE29" i="5"/>
  <c r="FU29" i="5"/>
  <c r="BG11" i="5"/>
  <c r="IH11" i="5"/>
  <c r="DO11" i="5"/>
  <c r="FX11" i="5"/>
  <c r="BF5" i="5"/>
  <c r="FU21" i="5"/>
  <c r="IC44" i="5"/>
  <c r="IC39" i="5"/>
  <c r="AR51" i="2" s="1"/>
  <c r="AT93" i="4"/>
  <c r="AT13" i="4" s="1"/>
  <c r="AT7" i="4"/>
  <c r="AT5" i="4" s="1"/>
  <c r="AT144" i="4"/>
  <c r="AT50" i="4" s="1"/>
  <c r="AT92" i="4"/>
  <c r="AT91" i="4"/>
  <c r="AT11" i="4" s="1"/>
  <c r="AT260" i="4"/>
  <c r="AT170" i="4"/>
  <c r="AT104" i="4"/>
  <c r="AT229" i="4"/>
  <c r="AT88" i="4"/>
  <c r="AT71" i="4"/>
  <c r="AT76" i="4"/>
  <c r="AT24" i="4" s="1"/>
  <c r="AT57" i="4"/>
  <c r="AT200" i="4"/>
  <c r="AT90" i="4"/>
  <c r="AT99" i="4"/>
  <c r="AT114" i="4"/>
  <c r="AT298" i="4"/>
  <c r="AT142" i="4"/>
  <c r="AT138" i="4"/>
  <c r="AT81" i="4"/>
  <c r="AT29" i="4" s="1"/>
  <c r="AT139" i="4"/>
  <c r="AT38" i="4" s="1"/>
  <c r="AN57" i="2" s="1"/>
  <c r="IE33" i="5"/>
  <c r="FU33" i="5"/>
  <c r="BC44" i="5"/>
  <c r="DL12" i="5"/>
  <c r="BC39" i="5"/>
  <c r="AT55" i="2" s="1"/>
  <c r="AQ6" i="6"/>
  <c r="AQ4" i="6" s="1"/>
  <c r="AQ14" i="6"/>
  <c r="AS48" i="4"/>
  <c r="AM28" i="2" s="1"/>
  <c r="AS10" i="4"/>
  <c r="AS42" i="4" s="1"/>
  <c r="FT39" i="5"/>
  <c r="FT44" i="5"/>
  <c r="IF35" i="5"/>
  <c r="FV35" i="5"/>
  <c r="IF21" i="5"/>
  <c r="IF17" i="5"/>
  <c r="FV17" i="5"/>
  <c r="BD13" i="5"/>
  <c r="DM13" i="5" s="1"/>
  <c r="BD23" i="5"/>
  <c r="DM23" i="5" s="1"/>
  <c r="BD33" i="5"/>
  <c r="DM33" i="5" s="1"/>
  <c r="BD12" i="5"/>
  <c r="AJ64" i="2"/>
  <c r="IE14" i="5"/>
  <c r="FU14" i="5"/>
  <c r="IE18" i="5"/>
  <c r="FU18" i="5"/>
  <c r="IE26" i="5"/>
  <c r="FU26" i="5"/>
  <c r="FS44" i="5"/>
  <c r="FS39" i="5"/>
  <c r="BC46" i="5"/>
  <c r="DL20" i="5"/>
  <c r="DL19" i="5"/>
  <c r="BC45" i="5"/>
  <c r="FU23" i="5"/>
  <c r="IE23" i="5"/>
  <c r="IE34" i="5"/>
  <c r="FU34" i="5"/>
  <c r="AV8" i="4"/>
  <c r="AU6" i="4"/>
  <c r="AU111" i="4"/>
  <c r="AU75" i="4"/>
  <c r="AU85" i="4"/>
  <c r="AU25" i="4"/>
  <c r="AU32" i="4"/>
  <c r="AU12" i="4"/>
  <c r="AU26" i="4"/>
  <c r="AU103" i="4"/>
  <c r="AU23" i="4" s="1"/>
  <c r="AU101" i="4"/>
  <c r="AU73" i="4"/>
  <c r="AU17" i="4"/>
  <c r="AU28" i="4"/>
  <c r="AU35" i="4"/>
  <c r="AU15" i="4"/>
  <c r="AU34" i="4"/>
  <c r="AU83" i="4"/>
  <c r="AU31" i="4" s="1"/>
  <c r="AU74" i="4"/>
  <c r="AU21" i="4"/>
  <c r="AU20" i="4"/>
  <c r="AU22" i="4"/>
  <c r="AU79" i="4"/>
  <c r="AU70" i="4"/>
  <c r="AU33" i="4"/>
  <c r="AU36" i="4"/>
  <c r="AO58" i="2" s="1"/>
  <c r="AO72" i="2" s="1"/>
  <c r="AU16" i="4"/>
  <c r="AU27" i="4"/>
  <c r="AU30" i="4"/>
  <c r="AU14" i="4"/>
  <c r="FU16" i="5"/>
  <c r="IE16" i="5"/>
  <c r="AR5" i="6"/>
  <c r="AS7" i="6"/>
  <c r="ID44" i="5"/>
  <c r="ID39" i="5"/>
  <c r="AS51" i="2" s="1"/>
  <c r="BD34" i="5"/>
  <c r="DM34" i="5" s="1"/>
  <c r="BD22" i="5"/>
  <c r="BD36" i="5"/>
  <c r="DM36" i="5" s="1"/>
  <c r="BD24" i="5"/>
  <c r="DM24" i="5" s="1"/>
  <c r="BD26" i="5"/>
  <c r="DM26" i="5" s="1"/>
  <c r="BD25" i="5"/>
  <c r="DM25" i="5" s="1"/>
  <c r="BD19" i="5"/>
  <c r="AI64" i="2"/>
  <c r="AI66" i="2" s="1"/>
  <c r="AJ62" i="2" s="1"/>
  <c r="AJ66" i="2" s="1"/>
  <c r="AK62" i="2" s="1"/>
  <c r="AS47" i="4"/>
  <c r="FU13" i="5"/>
  <c r="IE13" i="5"/>
  <c r="IE24" i="5"/>
  <c r="FU24" i="5"/>
  <c r="IE30" i="5"/>
  <c r="FU30" i="5"/>
  <c r="AO4" i="2"/>
  <c r="AP6" i="2"/>
  <c r="AO5" i="2"/>
  <c r="AT8" i="2" l="1"/>
  <c r="AT11" i="2" s="1"/>
  <c r="AT63" i="2"/>
  <c r="AT49" i="4"/>
  <c r="AN31" i="2" s="1"/>
  <c r="BD47" i="5"/>
  <c r="DM47" i="5"/>
  <c r="AU87" i="2" s="1"/>
  <c r="FU47" i="5"/>
  <c r="DM22" i="5"/>
  <c r="DM48" i="5" s="1"/>
  <c r="AU88" i="2" s="1"/>
  <c r="BD48" i="5"/>
  <c r="AT19" i="2"/>
  <c r="IE21" i="5"/>
  <c r="IE47" i="5" s="1"/>
  <c r="AT34" i="2" s="1"/>
  <c r="FV21" i="5"/>
  <c r="BC53" i="5"/>
  <c r="AP23" i="3"/>
  <c r="AO24" i="3"/>
  <c r="AO29" i="3" s="1"/>
  <c r="AO39" i="3" s="1"/>
  <c r="AT28" i="3"/>
  <c r="AU22" i="3"/>
  <c r="AT35" i="3"/>
  <c r="AT30" i="3"/>
  <c r="AS43" i="4"/>
  <c r="T27" i="3"/>
  <c r="S38" i="3"/>
  <c r="T13" i="2"/>
  <c r="T17" i="2" s="1"/>
  <c r="AL100" i="2"/>
  <c r="AL6" i="3"/>
  <c r="AL9" i="3" s="1"/>
  <c r="S70" i="2"/>
  <c r="S71" i="2" s="1"/>
  <c r="S75" i="2" s="1"/>
  <c r="S44" i="2"/>
  <c r="S46" i="2" s="1"/>
  <c r="S47" i="2" s="1"/>
  <c r="S42" i="2"/>
  <c r="DM19" i="5"/>
  <c r="BD45" i="5"/>
  <c r="AW8" i="4"/>
  <c r="AV6" i="4"/>
  <c r="AV75" i="4"/>
  <c r="AV85" i="4"/>
  <c r="AV36" i="4"/>
  <c r="AP58" i="2" s="1"/>
  <c r="AP72" i="2" s="1"/>
  <c r="AV16" i="4"/>
  <c r="AV17" i="4"/>
  <c r="AV101" i="4"/>
  <c r="AV73" i="4"/>
  <c r="AV32" i="4"/>
  <c r="AV12" i="4"/>
  <c r="AV15" i="4"/>
  <c r="AV34" i="4"/>
  <c r="AV83" i="4"/>
  <c r="AV31" i="4" s="1"/>
  <c r="AV74" i="4"/>
  <c r="AV22" i="4" s="1"/>
  <c r="AV21" i="4"/>
  <c r="AV28" i="4"/>
  <c r="AV35" i="4"/>
  <c r="AV30" i="4"/>
  <c r="AV14" i="4"/>
  <c r="AV33" i="4"/>
  <c r="AV79" i="4"/>
  <c r="AV70" i="4"/>
  <c r="AV18" i="4" s="1"/>
  <c r="AV103" i="4"/>
  <c r="AV23" i="4" s="1"/>
  <c r="AV20" i="4"/>
  <c r="AV27" i="4"/>
  <c r="AV111" i="4"/>
  <c r="AV26" i="4"/>
  <c r="AV25" i="4"/>
  <c r="DM12" i="5"/>
  <c r="BD44" i="5"/>
  <c r="BD39" i="5"/>
  <c r="AU55" i="2" s="1"/>
  <c r="AQ16" i="6"/>
  <c r="AT48" i="4"/>
  <c r="AN28" i="2" s="1"/>
  <c r="AT10" i="4"/>
  <c r="AT42" i="4" s="1"/>
  <c r="AT19" i="4"/>
  <c r="AR96" i="2"/>
  <c r="BF7" i="5"/>
  <c r="BF6" i="5"/>
  <c r="BF4" i="5" s="1"/>
  <c r="DP11" i="5"/>
  <c r="BH11" i="5"/>
  <c r="BG5" i="5"/>
  <c r="II11" i="5"/>
  <c r="FY11" i="5"/>
  <c r="AK37" i="2"/>
  <c r="BE34" i="5"/>
  <c r="DN34" i="5" s="1"/>
  <c r="BE14" i="5"/>
  <c r="DN14" i="5" s="1"/>
  <c r="BE26" i="5"/>
  <c r="DN26" i="5" s="1"/>
  <c r="BE31" i="5"/>
  <c r="DN31" i="5" s="1"/>
  <c r="BE17" i="5"/>
  <c r="DN17" i="5" s="1"/>
  <c r="BE15" i="5"/>
  <c r="DN15" i="5" s="1"/>
  <c r="BE27" i="5"/>
  <c r="DN27" i="5" s="1"/>
  <c r="AM52" i="2"/>
  <c r="AM50" i="2" s="1"/>
  <c r="AM22" i="2"/>
  <c r="AM23" i="2" s="1"/>
  <c r="FV25" i="5"/>
  <c r="IF25" i="5"/>
  <c r="IF22" i="5"/>
  <c r="IF48" i="5" s="1"/>
  <c r="FV22" i="5"/>
  <c r="FV48" i="5" s="1"/>
  <c r="AT7" i="6"/>
  <c r="AS5" i="6"/>
  <c r="FV26" i="5"/>
  <c r="IF26" i="5"/>
  <c r="IF34" i="5"/>
  <c r="FV34" i="5"/>
  <c r="AR6" i="6"/>
  <c r="AR4" i="6" s="1"/>
  <c r="AR13" i="6"/>
  <c r="AR14" i="6"/>
  <c r="AR12" i="6"/>
  <c r="AR16" i="6"/>
  <c r="IF33" i="5"/>
  <c r="FV33" i="5"/>
  <c r="AQ15" i="6"/>
  <c r="FU12" i="5"/>
  <c r="IE12" i="5"/>
  <c r="DL44" i="5"/>
  <c r="AT84" i="2" s="1"/>
  <c r="DL39" i="5"/>
  <c r="IF32" i="5"/>
  <c r="FV32" i="5"/>
  <c r="IF31" i="5"/>
  <c r="FV31" i="5"/>
  <c r="IG24" i="5"/>
  <c r="FW24" i="5"/>
  <c r="BE30" i="5"/>
  <c r="DN30" i="5" s="1"/>
  <c r="BE33" i="5"/>
  <c r="DN33" i="5" s="1"/>
  <c r="BE20" i="5"/>
  <c r="BE21" i="5"/>
  <c r="BE22" i="5"/>
  <c r="BE36" i="5"/>
  <c r="DN36" i="5" s="1"/>
  <c r="IF24" i="5"/>
  <c r="FV24" i="5"/>
  <c r="AS96" i="2"/>
  <c r="AU18" i="4"/>
  <c r="FU19" i="5"/>
  <c r="FU45" i="5" s="1"/>
  <c r="IE19" i="5"/>
  <c r="DL45" i="5"/>
  <c r="AT85" i="2" s="1"/>
  <c r="IF23" i="5"/>
  <c r="IF47" i="5" s="1"/>
  <c r="FV23" i="5"/>
  <c r="IE45" i="5"/>
  <c r="AL22" i="2"/>
  <c r="AL23" i="2" s="1"/>
  <c r="AL52" i="2"/>
  <c r="AL50" i="2" s="1"/>
  <c r="IG16" i="5"/>
  <c r="FW16" i="5"/>
  <c r="IG18" i="5"/>
  <c r="FW18" i="5"/>
  <c r="DN19" i="5"/>
  <c r="BE45" i="5"/>
  <c r="FW35" i="5"/>
  <c r="IG35" i="5"/>
  <c r="FW13" i="5"/>
  <c r="IG13" i="5"/>
  <c r="BE25" i="5"/>
  <c r="DN25" i="5" s="1"/>
  <c r="IF36" i="5"/>
  <c r="FV36" i="5"/>
  <c r="AU93" i="4"/>
  <c r="AU13" i="4" s="1"/>
  <c r="AU7" i="4"/>
  <c r="AU5" i="4" s="1"/>
  <c r="AU91" i="4"/>
  <c r="AU11" i="4" s="1"/>
  <c r="AU229" i="4"/>
  <c r="AU200" i="4"/>
  <c r="AU104" i="4"/>
  <c r="AU57" i="4"/>
  <c r="AU142" i="4"/>
  <c r="AU71" i="4"/>
  <c r="AU298" i="4"/>
  <c r="AU88" i="4"/>
  <c r="AU76" i="4"/>
  <c r="AU260" i="4"/>
  <c r="AU170" i="4"/>
  <c r="AU114" i="4"/>
  <c r="AU138" i="4"/>
  <c r="IE20" i="5"/>
  <c r="IE46" i="5" s="1"/>
  <c r="DL46" i="5"/>
  <c r="AT86" i="2" s="1"/>
  <c r="FU20" i="5"/>
  <c r="FU46" i="5" s="1"/>
  <c r="FV13" i="5"/>
  <c r="IF13" i="5"/>
  <c r="AQ13" i="6"/>
  <c r="AQ12" i="6"/>
  <c r="AQ9" i="6" s="1"/>
  <c r="AO73" i="2" s="1"/>
  <c r="AO65" i="2" s="1"/>
  <c r="AT37" i="4"/>
  <c r="AN56" i="2" s="1"/>
  <c r="AT47" i="4"/>
  <c r="IF20" i="5"/>
  <c r="IF46" i="5" s="1"/>
  <c r="FV20" i="5"/>
  <c r="FV46" i="5" s="1"/>
  <c r="DM46" i="5"/>
  <c r="AU86" i="2" s="1"/>
  <c r="IG7" i="5"/>
  <c r="FW7" i="5"/>
  <c r="DN7" i="5"/>
  <c r="BE28" i="5"/>
  <c r="DN28" i="5" s="1"/>
  <c r="BE23" i="5"/>
  <c r="DN23" i="5" s="1"/>
  <c r="BE37" i="5"/>
  <c r="DN37" i="5" s="1"/>
  <c r="BE32" i="5"/>
  <c r="DN32" i="5" s="1"/>
  <c r="BE12" i="5"/>
  <c r="BE29" i="5"/>
  <c r="DN29" i="5" s="1"/>
  <c r="AP5" i="2"/>
  <c r="AP4" i="2"/>
  <c r="AQ6" i="2"/>
  <c r="AU8" i="2" l="1"/>
  <c r="AU11" i="2" s="1"/>
  <c r="AU63" i="2"/>
  <c r="AU24" i="4"/>
  <c r="AU34" i="2"/>
  <c r="FV47" i="5"/>
  <c r="DN22" i="5"/>
  <c r="DN48" i="5" s="1"/>
  <c r="AV88" i="2" s="1"/>
  <c r="BE48" i="5"/>
  <c r="AU19" i="2"/>
  <c r="DN21" i="5"/>
  <c r="DN47" i="5" s="1"/>
  <c r="AV87" i="2" s="1"/>
  <c r="BE47" i="5"/>
  <c r="AT92" i="2"/>
  <c r="AU28" i="3"/>
  <c r="AV22" i="3"/>
  <c r="AU35" i="3"/>
  <c r="AU30" i="3"/>
  <c r="AQ23" i="3"/>
  <c r="AP24" i="3"/>
  <c r="AP29" i="3" s="1"/>
  <c r="AP39" i="3" s="1"/>
  <c r="AT43" i="4"/>
  <c r="AM6" i="3"/>
  <c r="AM9" i="3" s="1"/>
  <c r="AM100" i="2"/>
  <c r="T35" i="2"/>
  <c r="T97" i="2"/>
  <c r="T95" i="2"/>
  <c r="T98" i="2"/>
  <c r="T32" i="2"/>
  <c r="T29" i="2"/>
  <c r="T25" i="2"/>
  <c r="T26" i="2" s="1"/>
  <c r="T41" i="2"/>
  <c r="T31" i="3"/>
  <c r="T37" i="3"/>
  <c r="IG22" i="5"/>
  <c r="IG48" i="5" s="1"/>
  <c r="FW22" i="5"/>
  <c r="FW48" i="5" s="1"/>
  <c r="AT5" i="6"/>
  <c r="AU7" i="6"/>
  <c r="IG27" i="5"/>
  <c r="FW27" i="5"/>
  <c r="DO7" i="5"/>
  <c r="FX7" i="5"/>
  <c r="IH7" i="5"/>
  <c r="BF35" i="5"/>
  <c r="DO35" i="5" s="1"/>
  <c r="BF20" i="5"/>
  <c r="BF37" i="5"/>
  <c r="DO37" i="5" s="1"/>
  <c r="IG29" i="5"/>
  <c r="FW29" i="5"/>
  <c r="FW23" i="5"/>
  <c r="IG23" i="5"/>
  <c r="AU90" i="4"/>
  <c r="AU144" i="4"/>
  <c r="AU50" i="4" s="1"/>
  <c r="FW21" i="5"/>
  <c r="FW47" i="5" s="1"/>
  <c r="IG21" i="5"/>
  <c r="IG47" i="5" s="1"/>
  <c r="AM37" i="2"/>
  <c r="FW15" i="5"/>
  <c r="IG15" i="5"/>
  <c r="FW14" i="5"/>
  <c r="IG14" i="5"/>
  <c r="BF28" i="5"/>
  <c r="DO28" i="5" s="1"/>
  <c r="BF31" i="5"/>
  <c r="DO31" i="5" s="1"/>
  <c r="BF18" i="5"/>
  <c r="DO18" i="5" s="1"/>
  <c r="BF26" i="5"/>
  <c r="DO26" i="5" s="1"/>
  <c r="BF17" i="5"/>
  <c r="DO17" i="5" s="1"/>
  <c r="BF19" i="5"/>
  <c r="BF13" i="5"/>
  <c r="DO13" i="5" s="1"/>
  <c r="BD53" i="5"/>
  <c r="AX8" i="4"/>
  <c r="AW6" i="4"/>
  <c r="AW74" i="4"/>
  <c r="AW22" i="4" s="1"/>
  <c r="AW73" i="4"/>
  <c r="AW35" i="4"/>
  <c r="AW36" i="4"/>
  <c r="AQ58" i="2" s="1"/>
  <c r="AQ72" i="2" s="1"/>
  <c r="AW83" i="4"/>
  <c r="AW15" i="4"/>
  <c r="AW34" i="4"/>
  <c r="AW14" i="4"/>
  <c r="AW25" i="4"/>
  <c r="AW20" i="4"/>
  <c r="AW31" i="4"/>
  <c r="AW70" i="4"/>
  <c r="AW18" i="4" s="1"/>
  <c r="AW111" i="4"/>
  <c r="AW30" i="4"/>
  <c r="AW79" i="4"/>
  <c r="AW17" i="4"/>
  <c r="AW32" i="4"/>
  <c r="AW12" i="4"/>
  <c r="AW101" i="4"/>
  <c r="AW21" i="4" s="1"/>
  <c r="AW85" i="4"/>
  <c r="AW33" i="4" s="1"/>
  <c r="AW103" i="4"/>
  <c r="AW75" i="4"/>
  <c r="AW23" i="4" s="1"/>
  <c r="AW26" i="4"/>
  <c r="AW27" i="4"/>
  <c r="AW16" i="4"/>
  <c r="AW28" i="4"/>
  <c r="DN12" i="5"/>
  <c r="BE44" i="5"/>
  <c r="BE39" i="5"/>
  <c r="AV55" i="2" s="1"/>
  <c r="AN22" i="2"/>
  <c r="AN23" i="2" s="1"/>
  <c r="AN52" i="2"/>
  <c r="AN50" i="2" s="1"/>
  <c r="IG19" i="5"/>
  <c r="FW19" i="5"/>
  <c r="DN45" i="5"/>
  <c r="AV85" i="2" s="1"/>
  <c r="DN20" i="5"/>
  <c r="BE46" i="5"/>
  <c r="IE44" i="5"/>
  <c r="IE39" i="5"/>
  <c r="AT51" i="2" s="1"/>
  <c r="IG17" i="5"/>
  <c r="FW17" i="5"/>
  <c r="FW34" i="5"/>
  <c r="IG34" i="5"/>
  <c r="BF34" i="5"/>
  <c r="DO34" i="5" s="1"/>
  <c r="BF30" i="5"/>
  <c r="DO30" i="5" s="1"/>
  <c r="BF24" i="5"/>
  <c r="DO24" i="5" s="1"/>
  <c r="BF32" i="5"/>
  <c r="DO32" i="5" s="1"/>
  <c r="BF25" i="5"/>
  <c r="DO25" i="5" s="1"/>
  <c r="BF36" i="5"/>
  <c r="DO36" i="5" s="1"/>
  <c r="BF29" i="5"/>
  <c r="DO29" i="5" s="1"/>
  <c r="IF12" i="5"/>
  <c r="FV12" i="5"/>
  <c r="DM39" i="5"/>
  <c r="DM44" i="5"/>
  <c r="AU84" i="2" s="1"/>
  <c r="IG37" i="5"/>
  <c r="FW37" i="5"/>
  <c r="FW28" i="5"/>
  <c r="IG28" i="5"/>
  <c r="IG32" i="5"/>
  <c r="FW32" i="5"/>
  <c r="AU81" i="4"/>
  <c r="AU29" i="4" s="1"/>
  <c r="AU99" i="4"/>
  <c r="AU19" i="4" s="1"/>
  <c r="AU139" i="4"/>
  <c r="AU38" i="4" s="1"/>
  <c r="AO57" i="2" s="1"/>
  <c r="AU92" i="4"/>
  <c r="AU37" i="4" s="1"/>
  <c r="AO56" i="2" s="1"/>
  <c r="IG36" i="5"/>
  <c r="FW36" i="5"/>
  <c r="IG33" i="5"/>
  <c r="FW33" i="5"/>
  <c r="FU44" i="5"/>
  <c r="FU39" i="5"/>
  <c r="AR15" i="6"/>
  <c r="AR9" i="6" s="1"/>
  <c r="AP73" i="2" s="1"/>
  <c r="AP65" i="2" s="1"/>
  <c r="AS12" i="6"/>
  <c r="AS6" i="6"/>
  <c r="AS4" i="6" s="1"/>
  <c r="AS15" i="6"/>
  <c r="AS14" i="6"/>
  <c r="AU47" i="4"/>
  <c r="FW31" i="5"/>
  <c r="IG31" i="5"/>
  <c r="AK64" i="2"/>
  <c r="AK66" i="2" s="1"/>
  <c r="AL62" i="2" s="1"/>
  <c r="BG27" i="5"/>
  <c r="DP27" i="5" s="1"/>
  <c r="BG35" i="5"/>
  <c r="DP35" i="5" s="1"/>
  <c r="BG15" i="5"/>
  <c r="DP15" i="5" s="1"/>
  <c r="BG36" i="5"/>
  <c r="DP36" i="5" s="1"/>
  <c r="BG19" i="5"/>
  <c r="BG7" i="5"/>
  <c r="BG6" i="5"/>
  <c r="BG4" i="5" s="1"/>
  <c r="BG17" i="5"/>
  <c r="DP17" i="5" s="1"/>
  <c r="BG31" i="5"/>
  <c r="DP31" i="5" s="1"/>
  <c r="BG16" i="5"/>
  <c r="DP16" i="5" s="1"/>
  <c r="BG18" i="5"/>
  <c r="DP18" i="5" s="1"/>
  <c r="BG32" i="5"/>
  <c r="DP32" i="5" s="1"/>
  <c r="BG25" i="5"/>
  <c r="DP25" i="5" s="1"/>
  <c r="BG21" i="5"/>
  <c r="BG12" i="5"/>
  <c r="BG33" i="5"/>
  <c r="DP33" i="5" s="1"/>
  <c r="BG24" i="5"/>
  <c r="DP24" i="5" s="1"/>
  <c r="BG37" i="5"/>
  <c r="DP37" i="5" s="1"/>
  <c r="BG13" i="5"/>
  <c r="DP13" i="5" s="1"/>
  <c r="BG30" i="5"/>
  <c r="DP30" i="5" s="1"/>
  <c r="BG23" i="5"/>
  <c r="DP23" i="5" s="1"/>
  <c r="BG26" i="5"/>
  <c r="DP26" i="5" s="1"/>
  <c r="BG34" i="5"/>
  <c r="DP34" i="5" s="1"/>
  <c r="BG28" i="5"/>
  <c r="DP28" i="5" s="1"/>
  <c r="BG29" i="5"/>
  <c r="DP29" i="5" s="1"/>
  <c r="BG20" i="5"/>
  <c r="BF14" i="5"/>
  <c r="DO14" i="5" s="1"/>
  <c r="BF22" i="5"/>
  <c r="BF12" i="5"/>
  <c r="BF21" i="5"/>
  <c r="BF23" i="5"/>
  <c r="DO23" i="5" s="1"/>
  <c r="BF27" i="5"/>
  <c r="DO27" i="5" s="1"/>
  <c r="BF33" i="5"/>
  <c r="DO33" i="5" s="1"/>
  <c r="IF19" i="5"/>
  <c r="IF45" i="5" s="1"/>
  <c r="FV19" i="5"/>
  <c r="FV45" i="5" s="1"/>
  <c r="DM45" i="5"/>
  <c r="AU85" i="2" s="1"/>
  <c r="FW25" i="5"/>
  <c r="IG25" i="5"/>
  <c r="AL37" i="2"/>
  <c r="IG30" i="5"/>
  <c r="FW30" i="5"/>
  <c r="IG26" i="5"/>
  <c r="FW26" i="5"/>
  <c r="BI11" i="5"/>
  <c r="BH5" i="5"/>
  <c r="IJ11" i="5"/>
  <c r="FZ11" i="5"/>
  <c r="DQ11" i="5"/>
  <c r="BF16" i="5"/>
  <c r="DO16" i="5" s="1"/>
  <c r="BF15" i="5"/>
  <c r="DO15" i="5" s="1"/>
  <c r="AV93" i="4"/>
  <c r="AV13" i="4" s="1"/>
  <c r="AV7" i="4"/>
  <c r="AV5" i="4" s="1"/>
  <c r="AV92" i="4"/>
  <c r="AV91" i="4"/>
  <c r="AV11" i="4" s="1"/>
  <c r="AV298" i="4"/>
  <c r="AV88" i="4"/>
  <c r="AV229" i="4"/>
  <c r="AV99" i="4"/>
  <c r="AV139" i="4"/>
  <c r="AV38" i="4" s="1"/>
  <c r="AP57" i="2" s="1"/>
  <c r="AV170" i="4"/>
  <c r="AV114" i="4"/>
  <c r="AV200" i="4"/>
  <c r="AV260" i="4"/>
  <c r="AV90" i="4"/>
  <c r="AV142" i="4"/>
  <c r="AV57" i="4"/>
  <c r="AV76" i="4"/>
  <c r="AQ5" i="2"/>
  <c r="AQ4" i="2"/>
  <c r="AR6" i="2"/>
  <c r="AV8" i="2" l="1"/>
  <c r="AV11" i="2" s="1"/>
  <c r="AV63" i="2"/>
  <c r="DO22" i="5"/>
  <c r="DO48" i="5" s="1"/>
  <c r="AW88" i="2" s="1"/>
  <c r="BF48" i="5"/>
  <c r="AV19" i="2"/>
  <c r="DO21" i="5"/>
  <c r="DO47" i="5" s="1"/>
  <c r="AW87" i="2" s="1"/>
  <c r="BF47" i="5"/>
  <c r="AV34" i="2"/>
  <c r="DP21" i="5"/>
  <c r="DP47" i="5" s="1"/>
  <c r="AX87" i="2" s="1"/>
  <c r="BG47" i="5"/>
  <c r="AV28" i="3"/>
  <c r="AW22" i="3"/>
  <c r="AV35" i="3"/>
  <c r="AV30" i="3"/>
  <c r="AR23" i="3"/>
  <c r="AQ24" i="3"/>
  <c r="AQ29" i="3" s="1"/>
  <c r="AQ39" i="3" s="1"/>
  <c r="AU43" i="4"/>
  <c r="T44" i="2"/>
  <c r="T46" i="2" s="1"/>
  <c r="T47" i="2" s="1"/>
  <c r="T70" i="2"/>
  <c r="T71" i="2" s="1"/>
  <c r="T75" i="2" s="1"/>
  <c r="T42" i="2"/>
  <c r="T38" i="3"/>
  <c r="U27" i="3"/>
  <c r="U13" i="2"/>
  <c r="U17" i="2" s="1"/>
  <c r="AN6" i="3"/>
  <c r="AN9" i="3" s="1"/>
  <c r="AN100" i="2"/>
  <c r="FX21" i="5"/>
  <c r="IH21" i="5"/>
  <c r="II26" i="5"/>
  <c r="FY26" i="5"/>
  <c r="II37" i="5"/>
  <c r="FY37" i="5"/>
  <c r="FY21" i="5"/>
  <c r="II21" i="5"/>
  <c r="II16" i="5"/>
  <c r="FY16" i="5"/>
  <c r="FY7" i="5"/>
  <c r="II7" i="5"/>
  <c r="DP7" i="5"/>
  <c r="FY15" i="5"/>
  <c r="II15" i="5"/>
  <c r="AO22" i="2"/>
  <c r="AO23" i="2" s="1"/>
  <c r="IF39" i="5"/>
  <c r="AU51" i="2" s="1"/>
  <c r="IF44" i="5"/>
  <c r="FX32" i="5"/>
  <c r="IH32" i="5"/>
  <c r="AT96" i="2"/>
  <c r="AN37" i="2"/>
  <c r="FX13" i="5"/>
  <c r="IH13" i="5"/>
  <c r="IH18" i="5"/>
  <c r="FX18" i="5"/>
  <c r="AM64" i="2"/>
  <c r="FX35" i="5"/>
  <c r="IH35" i="5"/>
  <c r="IK11" i="5"/>
  <c r="BJ11" i="5"/>
  <c r="DR11" i="5"/>
  <c r="GA11" i="5"/>
  <c r="BI5" i="5"/>
  <c r="FX33" i="5"/>
  <c r="IH33" i="5"/>
  <c r="II29" i="5"/>
  <c r="FY29" i="5"/>
  <c r="II24" i="5"/>
  <c r="FY24" i="5"/>
  <c r="FY31" i="5"/>
  <c r="II31" i="5"/>
  <c r="FY35" i="5"/>
  <c r="II35" i="5"/>
  <c r="AU92" i="2"/>
  <c r="IH29" i="5"/>
  <c r="FX29" i="5"/>
  <c r="IH24" i="5"/>
  <c r="FX24" i="5"/>
  <c r="AW93" i="4"/>
  <c r="AW13" i="4" s="1"/>
  <c r="AW7" i="4"/>
  <c r="AW5" i="4" s="1"/>
  <c r="AW92" i="4"/>
  <c r="AW91" i="4"/>
  <c r="AW11" i="4" s="1"/>
  <c r="AW88" i="4"/>
  <c r="AW57" i="4"/>
  <c r="AW71" i="4"/>
  <c r="AW114" i="4"/>
  <c r="AW170" i="4"/>
  <c r="AW99" i="4"/>
  <c r="AW200" i="4"/>
  <c r="AW260" i="4"/>
  <c r="AW298" i="4"/>
  <c r="AW104" i="4"/>
  <c r="AW81" i="4"/>
  <c r="AW29" i="4" s="1"/>
  <c r="AW142" i="4"/>
  <c r="AW229" i="4"/>
  <c r="AW90" i="4"/>
  <c r="AW76" i="4"/>
  <c r="AW24" i="4" s="1"/>
  <c r="AW139" i="4"/>
  <c r="AW38" i="4" s="1"/>
  <c r="AQ57" i="2" s="1"/>
  <c r="DO19" i="5"/>
  <c r="BF45" i="5"/>
  <c r="IH31" i="5"/>
  <c r="FX31" i="5"/>
  <c r="AU48" i="4"/>
  <c r="AO28" i="2" s="1"/>
  <c r="AU10" i="4"/>
  <c r="AU42" i="4" s="1"/>
  <c r="BG46" i="5"/>
  <c r="DP20" i="5"/>
  <c r="IH22" i="5"/>
  <c r="IH48" i="5" s="1"/>
  <c r="FX22" i="5"/>
  <c r="FX48" i="5" s="1"/>
  <c r="II30" i="5"/>
  <c r="FY30" i="5"/>
  <c r="FY32" i="5"/>
  <c r="II32" i="5"/>
  <c r="II36" i="5"/>
  <c r="FY36" i="5"/>
  <c r="IH36" i="5"/>
  <c r="FX36" i="5"/>
  <c r="FX30" i="5"/>
  <c r="IH30" i="5"/>
  <c r="BE53" i="5"/>
  <c r="AY8" i="4"/>
  <c r="AX6" i="4"/>
  <c r="AX85" i="4"/>
  <c r="AX103" i="4"/>
  <c r="AX32" i="4"/>
  <c r="AX25" i="4"/>
  <c r="AX15" i="4"/>
  <c r="AX33" i="4"/>
  <c r="AX36" i="4"/>
  <c r="AR58" i="2" s="1"/>
  <c r="AR72" i="2" s="1"/>
  <c r="AX30" i="4"/>
  <c r="AX20" i="4"/>
  <c r="AX14" i="4"/>
  <c r="AX83" i="4"/>
  <c r="AX31" i="4" s="1"/>
  <c r="AX75" i="4"/>
  <c r="AX70" i="4"/>
  <c r="AX73" i="4"/>
  <c r="AX35" i="4"/>
  <c r="AX28" i="4"/>
  <c r="AX17" i="4"/>
  <c r="AX23" i="4"/>
  <c r="AX18" i="4"/>
  <c r="AX111" i="4"/>
  <c r="AX34" i="4"/>
  <c r="AX26" i="4"/>
  <c r="AX16" i="4"/>
  <c r="AX12" i="4"/>
  <c r="AX79" i="4"/>
  <c r="AX27" i="4" s="1"/>
  <c r="AX74" i="4"/>
  <c r="AX22" i="4" s="1"/>
  <c r="AX101" i="4"/>
  <c r="AX21" i="4" s="1"/>
  <c r="FX17" i="5"/>
  <c r="IH17" i="5"/>
  <c r="IH28" i="5"/>
  <c r="FX28" i="5"/>
  <c r="IG45" i="5"/>
  <c r="FX37" i="5"/>
  <c r="IH37" i="5"/>
  <c r="AV7" i="6"/>
  <c r="AU5" i="6"/>
  <c r="AU49" i="4"/>
  <c r="AO31" i="2" s="1"/>
  <c r="IH16" i="5"/>
  <c r="FX16" i="5"/>
  <c r="BH6" i="5"/>
  <c r="BH4" i="5" s="1"/>
  <c r="BH33" i="5"/>
  <c r="DQ33" i="5" s="1"/>
  <c r="BH17" i="5"/>
  <c r="DQ17" i="5" s="1"/>
  <c r="BH12" i="5"/>
  <c r="BH31" i="5"/>
  <c r="DQ31" i="5" s="1"/>
  <c r="BH25" i="5"/>
  <c r="DQ25" i="5" s="1"/>
  <c r="BH7" i="5"/>
  <c r="BH32" i="5"/>
  <c r="DQ32" i="5" s="1"/>
  <c r="BH28" i="5"/>
  <c r="DQ28" i="5" s="1"/>
  <c r="BH19" i="5"/>
  <c r="BH30" i="5"/>
  <c r="DQ30" i="5" s="1"/>
  <c r="BH15" i="5"/>
  <c r="DQ15" i="5" s="1"/>
  <c r="BH27" i="5"/>
  <c r="DQ27" i="5" s="1"/>
  <c r="BH35" i="5"/>
  <c r="DQ35" i="5" s="1"/>
  <c r="BH13" i="5"/>
  <c r="DQ13" i="5" s="1"/>
  <c r="DO12" i="5"/>
  <c r="BF39" i="5"/>
  <c r="AW55" i="2" s="1"/>
  <c r="BF44" i="5"/>
  <c r="FY23" i="5"/>
  <c r="II23" i="5"/>
  <c r="II25" i="5"/>
  <c r="FY25" i="5"/>
  <c r="DP19" i="5"/>
  <c r="BG45" i="5"/>
  <c r="AL64" i="2"/>
  <c r="AL66" i="2" s="1"/>
  <c r="AM62" i="2" s="1"/>
  <c r="FX27" i="5"/>
  <c r="IH27" i="5"/>
  <c r="II28" i="5"/>
  <c r="FY28" i="5"/>
  <c r="II33" i="5"/>
  <c r="FY33" i="5"/>
  <c r="II17" i="5"/>
  <c r="FY17" i="5"/>
  <c r="FY27" i="5"/>
  <c r="II27" i="5"/>
  <c r="AS16" i="6"/>
  <c r="AV138" i="4"/>
  <c r="AV49" i="4" s="1"/>
  <c r="AV104" i="4"/>
  <c r="AV24" i="4" s="1"/>
  <c r="AV71" i="4"/>
  <c r="AV81" i="4"/>
  <c r="AV29" i="4" s="1"/>
  <c r="AV144" i="4"/>
  <c r="AV50" i="4" s="1"/>
  <c r="IH15" i="5"/>
  <c r="FX15" i="5"/>
  <c r="IH23" i="5"/>
  <c r="FX23" i="5"/>
  <c r="IH14" i="5"/>
  <c r="FX14" i="5"/>
  <c r="FY34" i="5"/>
  <c r="II34" i="5"/>
  <c r="FY13" i="5"/>
  <c r="II13" i="5"/>
  <c r="DP12" i="5"/>
  <c r="II18" i="5"/>
  <c r="FY18" i="5"/>
  <c r="BG22" i="5"/>
  <c r="BG14" i="5"/>
  <c r="DP14" i="5" s="1"/>
  <c r="AS13" i="6"/>
  <c r="AS9" i="6" s="1"/>
  <c r="AQ73" i="2" s="1"/>
  <c r="AQ65" i="2" s="1"/>
  <c r="FV39" i="5"/>
  <c r="FV44" i="5"/>
  <c r="FX25" i="5"/>
  <c r="IH25" i="5"/>
  <c r="FX34" i="5"/>
  <c r="IH34" i="5"/>
  <c r="DN46" i="5"/>
  <c r="AV86" i="2" s="1"/>
  <c r="IG20" i="5"/>
  <c r="IG46" i="5" s="1"/>
  <c r="FW20" i="5"/>
  <c r="FW46" i="5" s="1"/>
  <c r="IG12" i="5"/>
  <c r="FW12" i="5"/>
  <c r="DN39" i="5"/>
  <c r="DN44" i="5"/>
  <c r="AV84" i="2" s="1"/>
  <c r="FX26" i="5"/>
  <c r="IH26" i="5"/>
  <c r="FW45" i="5"/>
  <c r="BF46" i="5"/>
  <c r="DO20" i="5"/>
  <c r="AT12" i="6"/>
  <c r="AT6" i="6"/>
  <c r="AT4" i="6" s="1"/>
  <c r="AT13" i="6"/>
  <c r="AS6" i="2"/>
  <c r="AR5" i="2"/>
  <c r="AR4" i="2"/>
  <c r="AM66" i="2" l="1"/>
  <c r="AN62" i="2" s="1"/>
  <c r="AW8" i="2"/>
  <c r="AW11" i="2" s="1"/>
  <c r="AW63" i="2"/>
  <c r="FX47" i="5"/>
  <c r="II47" i="5"/>
  <c r="FY47" i="5"/>
  <c r="IH47" i="5"/>
  <c r="AW19" i="2"/>
  <c r="DP22" i="5"/>
  <c r="DP48" i="5" s="1"/>
  <c r="AX88" i="2" s="1"/>
  <c r="BG48" i="5"/>
  <c r="AX34" i="2"/>
  <c r="AW34" i="2"/>
  <c r="AW28" i="3"/>
  <c r="AW35" i="3"/>
  <c r="AX22" i="3"/>
  <c r="AW30" i="3"/>
  <c r="AS23" i="3"/>
  <c r="AR24" i="3"/>
  <c r="AR29" i="3" s="1"/>
  <c r="AR39" i="3" s="1"/>
  <c r="AO6" i="3"/>
  <c r="AO9" i="3" s="1"/>
  <c r="AO100" i="2"/>
  <c r="U35" i="2"/>
  <c r="U97" i="2"/>
  <c r="U95" i="2"/>
  <c r="U32" i="2"/>
  <c r="U98" i="2"/>
  <c r="U29" i="2"/>
  <c r="U25" i="2"/>
  <c r="U26" i="2" s="1"/>
  <c r="U41" i="2"/>
  <c r="U31" i="3"/>
  <c r="U37" i="3"/>
  <c r="IH20" i="5"/>
  <c r="IH46" i="5" s="1"/>
  <c r="DO46" i="5"/>
  <c r="AW86" i="2" s="1"/>
  <c r="FX20" i="5"/>
  <c r="FX46" i="5" s="1"/>
  <c r="AT15" i="6"/>
  <c r="AT14" i="6"/>
  <c r="AV92" i="2"/>
  <c r="BG39" i="5"/>
  <c r="AX55" i="2" s="1"/>
  <c r="BF53" i="5"/>
  <c r="BH20" i="5"/>
  <c r="BH34" i="5"/>
  <c r="DQ34" i="5" s="1"/>
  <c r="BH16" i="5"/>
  <c r="DQ16" i="5" s="1"/>
  <c r="BH24" i="5"/>
  <c r="DQ24" i="5" s="1"/>
  <c r="BH21" i="5"/>
  <c r="BH26" i="5"/>
  <c r="DQ26" i="5" s="1"/>
  <c r="BH29" i="5"/>
  <c r="DQ29" i="5" s="1"/>
  <c r="AX7" i="4"/>
  <c r="AX5" i="4" s="1"/>
  <c r="AX92" i="4"/>
  <c r="AX229" i="4"/>
  <c r="AX200" i="4"/>
  <c r="AX81" i="4"/>
  <c r="AX29" i="4" s="1"/>
  <c r="AX57" i="4"/>
  <c r="AX142" i="4"/>
  <c r="AX114" i="4"/>
  <c r="AX298" i="4"/>
  <c r="AX88" i="4"/>
  <c r="AX138" i="4"/>
  <c r="AX49" i="4" s="1"/>
  <c r="AX139" i="4"/>
  <c r="AX38" i="4" s="1"/>
  <c r="AR57" i="2" s="1"/>
  <c r="AX260" i="4"/>
  <c r="AX170" i="4"/>
  <c r="AX90" i="4"/>
  <c r="AX99" i="4"/>
  <c r="AX104" i="4"/>
  <c r="II20" i="5"/>
  <c r="II46" i="5" s="1"/>
  <c r="FY20" i="5"/>
  <c r="FY46" i="5" s="1"/>
  <c r="DP46" i="5"/>
  <c r="AX86" i="2" s="1"/>
  <c r="AV37" i="4"/>
  <c r="AP56" i="2" s="1"/>
  <c r="AN64" i="2"/>
  <c r="AN66" i="2" s="1"/>
  <c r="AO62" i="2" s="1"/>
  <c r="AO37" i="2"/>
  <c r="IJ13" i="5"/>
  <c r="FZ13" i="5"/>
  <c r="IJ30" i="5"/>
  <c r="FZ30" i="5"/>
  <c r="IJ25" i="5"/>
  <c r="FZ25" i="5"/>
  <c r="DQ12" i="5"/>
  <c r="FZ33" i="5"/>
  <c r="IJ33" i="5"/>
  <c r="AZ8" i="4"/>
  <c r="AY6" i="4"/>
  <c r="AY83" i="4"/>
  <c r="AY101" i="4"/>
  <c r="AY30" i="4"/>
  <c r="AY25" i="4"/>
  <c r="AY32" i="4"/>
  <c r="AY12" i="4"/>
  <c r="AY79" i="4"/>
  <c r="AY74" i="4"/>
  <c r="AY26" i="4"/>
  <c r="AY17" i="4"/>
  <c r="AY28" i="4"/>
  <c r="AY15" i="4"/>
  <c r="AY73" i="4"/>
  <c r="AY31" i="4"/>
  <c r="AY111" i="4"/>
  <c r="AY27" i="4"/>
  <c r="AY70" i="4"/>
  <c r="AY22" i="4"/>
  <c r="AY20" i="4"/>
  <c r="AY85" i="4"/>
  <c r="AY21" i="4"/>
  <c r="AY18" i="4"/>
  <c r="AY14" i="4"/>
  <c r="AY35" i="4"/>
  <c r="AY103" i="4"/>
  <c r="AY36" i="4"/>
  <c r="AS58" i="2" s="1"/>
  <c r="AS72" i="2" s="1"/>
  <c r="AY75" i="4"/>
  <c r="AY23" i="4" s="1"/>
  <c r="AY16" i="4"/>
  <c r="AY34" i="4"/>
  <c r="AY33" i="4"/>
  <c r="AV10" i="4"/>
  <c r="AV42" i="4" s="1"/>
  <c r="AV19" i="4"/>
  <c r="AV43" i="4" s="1"/>
  <c r="AV47" i="4"/>
  <c r="IJ27" i="5"/>
  <c r="FZ27" i="5"/>
  <c r="IJ28" i="5"/>
  <c r="FZ28" i="5"/>
  <c r="DO44" i="5"/>
  <c r="AW84" i="2" s="1"/>
  <c r="DO39" i="5"/>
  <c r="FX12" i="5"/>
  <c r="IH12" i="5"/>
  <c r="IJ35" i="5"/>
  <c r="FZ35" i="5"/>
  <c r="FZ15" i="5"/>
  <c r="IJ15" i="5"/>
  <c r="DQ19" i="5"/>
  <c r="BH45" i="5"/>
  <c r="IJ32" i="5"/>
  <c r="FZ32" i="5"/>
  <c r="IJ31" i="5"/>
  <c r="FZ31" i="5"/>
  <c r="IJ17" i="5"/>
  <c r="FZ17" i="5"/>
  <c r="AU15" i="6"/>
  <c r="AU14" i="6"/>
  <c r="AU6" i="6"/>
  <c r="AU4" i="6" s="1"/>
  <c r="AU12" i="6"/>
  <c r="AW47" i="4"/>
  <c r="AW48" i="4"/>
  <c r="AQ28" i="2" s="1"/>
  <c r="AW19" i="4"/>
  <c r="GB11" i="5"/>
  <c r="BK11" i="5"/>
  <c r="BJ5" i="5"/>
  <c r="IL11" i="5"/>
  <c r="DS11" i="5"/>
  <c r="AV48" i="4"/>
  <c r="AP28" i="2" s="1"/>
  <c r="AU96" i="2"/>
  <c r="FW39" i="5"/>
  <c r="FW44" i="5"/>
  <c r="FY14" i="5"/>
  <c r="II14" i="5"/>
  <c r="BG44" i="5"/>
  <c r="AT16" i="6"/>
  <c r="AT9" i="6" s="1"/>
  <c r="AR73" i="2" s="1"/>
  <c r="AR65" i="2" s="1"/>
  <c r="IG39" i="5"/>
  <c r="AV51" i="2" s="1"/>
  <c r="IG44" i="5"/>
  <c r="FY22" i="5"/>
  <c r="FY48" i="5" s="1"/>
  <c r="II22" i="5"/>
  <c r="II48" i="5" s="1"/>
  <c r="II12" i="5"/>
  <c r="FY12" i="5"/>
  <c r="DP39" i="5"/>
  <c r="DP44" i="5"/>
  <c r="AX84" i="2" s="1"/>
  <c r="AP31" i="2"/>
  <c r="II19" i="5"/>
  <c r="FY19" i="5"/>
  <c r="FY45" i="5" s="1"/>
  <c r="DP45" i="5"/>
  <c r="AX85" i="2" s="1"/>
  <c r="BH18" i="5"/>
  <c r="DQ18" i="5" s="1"/>
  <c r="BH14" i="5"/>
  <c r="DQ14" i="5" s="1"/>
  <c r="BH37" i="5"/>
  <c r="DQ37" i="5" s="1"/>
  <c r="BH22" i="5"/>
  <c r="IJ7" i="5"/>
  <c r="DQ7" i="5"/>
  <c r="FZ7" i="5"/>
  <c r="BH36" i="5"/>
  <c r="DQ36" i="5" s="1"/>
  <c r="BH23" i="5"/>
  <c r="DQ23" i="5" s="1"/>
  <c r="AW7" i="6"/>
  <c r="AV5" i="6"/>
  <c r="FX19" i="5"/>
  <c r="FX45" i="5" s="1"/>
  <c r="IH19" i="5"/>
  <c r="IH45" i="5" s="1"/>
  <c r="DO45" i="5"/>
  <c r="AW85" i="2" s="1"/>
  <c r="AW138" i="4"/>
  <c r="AW144" i="4"/>
  <c r="AW50" i="4" s="1"/>
  <c r="BI6" i="5"/>
  <c r="BI4" i="5" s="1"/>
  <c r="BI7" i="5"/>
  <c r="BI17" i="5"/>
  <c r="DR17" i="5" s="1"/>
  <c r="BI27" i="5"/>
  <c r="DR27" i="5" s="1"/>
  <c r="AO52" i="2"/>
  <c r="AO50" i="2" s="1"/>
  <c r="II45" i="5"/>
  <c r="AS5" i="2"/>
  <c r="AT6" i="2"/>
  <c r="AS4" i="2"/>
  <c r="AX8" i="2" l="1"/>
  <c r="AX11" i="2" s="1"/>
  <c r="AX63" i="2"/>
  <c r="AW10" i="4"/>
  <c r="AW42" i="4" s="1"/>
  <c r="DQ22" i="5"/>
  <c r="DQ48" i="5" s="1"/>
  <c r="AY88" i="2" s="1"/>
  <c r="BH48" i="5"/>
  <c r="AX19" i="2"/>
  <c r="DQ21" i="5"/>
  <c r="DQ47" i="5" s="1"/>
  <c r="AY87" i="2" s="1"/>
  <c r="BH47" i="5"/>
  <c r="BG53" i="5"/>
  <c r="AX28" i="3"/>
  <c r="AY22" i="3"/>
  <c r="AX35" i="3"/>
  <c r="AX30" i="3"/>
  <c r="AT23" i="3"/>
  <c r="AS24" i="3"/>
  <c r="AS29" i="3" s="1"/>
  <c r="AS39" i="3" s="1"/>
  <c r="U42" i="2"/>
  <c r="U44" i="2"/>
  <c r="U46" i="2" s="1"/>
  <c r="U47" i="2" s="1"/>
  <c r="U70" i="2"/>
  <c r="U71" i="2" s="1"/>
  <c r="U75" i="2" s="1"/>
  <c r="V13" i="2"/>
  <c r="V17" i="2" s="1"/>
  <c r="U38" i="3"/>
  <c r="V27" i="3"/>
  <c r="AP6" i="3"/>
  <c r="AP9" i="3" s="1"/>
  <c r="AP100" i="2"/>
  <c r="IK17" i="5"/>
  <c r="GA17" i="5"/>
  <c r="BI23" i="5"/>
  <c r="DR23" i="5" s="1"/>
  <c r="BI14" i="5"/>
  <c r="DR14" i="5" s="1"/>
  <c r="BI30" i="5"/>
  <c r="DR30" i="5" s="1"/>
  <c r="BI20" i="5"/>
  <c r="BI19" i="5"/>
  <c r="AW37" i="4"/>
  <c r="AQ56" i="2" s="1"/>
  <c r="AW49" i="4"/>
  <c r="AQ31" i="2" s="1"/>
  <c r="IJ23" i="5"/>
  <c r="FZ23" i="5"/>
  <c r="IJ18" i="5"/>
  <c r="FZ18" i="5"/>
  <c r="II39" i="5"/>
  <c r="AX51" i="2" s="1"/>
  <c r="II44" i="5"/>
  <c r="AV96" i="2"/>
  <c r="BJ6" i="5"/>
  <c r="BJ4" i="5" s="1"/>
  <c r="BJ19" i="5"/>
  <c r="BJ24" i="5"/>
  <c r="DS24" i="5" s="1"/>
  <c r="BJ18" i="5"/>
  <c r="DS18" i="5" s="1"/>
  <c r="BJ15" i="5"/>
  <c r="DS15" i="5" s="1"/>
  <c r="BJ23" i="5"/>
  <c r="DS23" i="5" s="1"/>
  <c r="BJ28" i="5"/>
  <c r="DS28" i="5" s="1"/>
  <c r="BJ17" i="5"/>
  <c r="DS17" i="5" s="1"/>
  <c r="BJ33" i="5"/>
  <c r="DS33" i="5" s="1"/>
  <c r="BJ34" i="5"/>
  <c r="DS34" i="5" s="1"/>
  <c r="BJ7" i="5"/>
  <c r="BJ35" i="5"/>
  <c r="DS35" i="5" s="1"/>
  <c r="BJ31" i="5"/>
  <c r="DS31" i="5" s="1"/>
  <c r="BJ14" i="5"/>
  <c r="DS14" i="5" s="1"/>
  <c r="BJ16" i="5"/>
  <c r="DS16" i="5" s="1"/>
  <c r="BJ37" i="5"/>
  <c r="DS37" i="5" s="1"/>
  <c r="BJ36" i="5"/>
  <c r="DS36" i="5" s="1"/>
  <c r="BJ13" i="5"/>
  <c r="DS13" i="5" s="1"/>
  <c r="BJ20" i="5"/>
  <c r="BJ21" i="5"/>
  <c r="BJ30" i="5"/>
  <c r="DS30" i="5" s="1"/>
  <c r="BJ25" i="5"/>
  <c r="DS25" i="5" s="1"/>
  <c r="BJ29" i="5"/>
  <c r="DS29" i="5" s="1"/>
  <c r="BJ22" i="5"/>
  <c r="BJ27" i="5"/>
  <c r="DS27" i="5" s="1"/>
  <c r="BJ12" i="5"/>
  <c r="BJ26" i="5"/>
  <c r="DS26" i="5" s="1"/>
  <c r="BJ32" i="5"/>
  <c r="DS32" i="5" s="1"/>
  <c r="IJ19" i="5"/>
  <c r="IJ45" i="5" s="1"/>
  <c r="DQ45" i="5"/>
  <c r="AY85" i="2" s="1"/>
  <c r="FZ19" i="5"/>
  <c r="AW92" i="2"/>
  <c r="AO64" i="2"/>
  <c r="AO66" i="2" s="1"/>
  <c r="AP62" i="2" s="1"/>
  <c r="FZ21" i="5"/>
  <c r="FZ47" i="5" s="1"/>
  <c r="IJ21" i="5"/>
  <c r="IJ47" i="5" s="1"/>
  <c r="DQ20" i="5"/>
  <c r="BH46" i="5"/>
  <c r="FZ37" i="5"/>
  <c r="IJ37" i="5"/>
  <c r="BI12" i="5"/>
  <c r="BI36" i="5"/>
  <c r="DR36" i="5" s="1"/>
  <c r="BI18" i="5"/>
  <c r="DR18" i="5" s="1"/>
  <c r="BI29" i="5"/>
  <c r="DR29" i="5" s="1"/>
  <c r="BI22" i="5"/>
  <c r="BI35" i="5"/>
  <c r="DR35" i="5" s="1"/>
  <c r="BI15" i="5"/>
  <c r="DR15" i="5" s="1"/>
  <c r="BI31" i="5"/>
  <c r="DR31" i="5" s="1"/>
  <c r="BI37" i="5"/>
  <c r="DR37" i="5" s="1"/>
  <c r="BI21" i="5"/>
  <c r="BI33" i="5"/>
  <c r="DR33" i="5" s="1"/>
  <c r="BI26" i="5"/>
  <c r="DR26" i="5" s="1"/>
  <c r="FZ36" i="5"/>
  <c r="IJ36" i="5"/>
  <c r="FZ22" i="5"/>
  <c r="FZ48" i="5" s="1"/>
  <c r="IJ22" i="5"/>
  <c r="IJ48" i="5" s="1"/>
  <c r="AX92" i="2"/>
  <c r="GC11" i="5"/>
  <c r="DT11" i="5"/>
  <c r="BL11" i="5"/>
  <c r="BK5" i="5"/>
  <c r="IM11" i="5"/>
  <c r="IH39" i="5"/>
  <c r="AW51" i="2" s="1"/>
  <c r="IH44" i="5"/>
  <c r="AP52" i="2"/>
  <c r="AP50" i="2" s="1"/>
  <c r="AP22" i="2"/>
  <c r="AP23" i="2" s="1"/>
  <c r="AY7" i="4"/>
  <c r="AY5" i="4" s="1"/>
  <c r="AY144" i="4"/>
  <c r="AY50" i="4" s="1"/>
  <c r="AY260" i="4"/>
  <c r="AY170" i="4"/>
  <c r="AY114" i="4"/>
  <c r="AY229" i="4"/>
  <c r="AY200" i="4"/>
  <c r="AY104" i="4"/>
  <c r="AY57" i="4"/>
  <c r="AY142" i="4"/>
  <c r="AY81" i="4"/>
  <c r="AY29" i="4" s="1"/>
  <c r="AY71" i="4"/>
  <c r="AY76" i="4"/>
  <c r="AY298" i="4"/>
  <c r="AY88" i="4"/>
  <c r="BH39" i="5"/>
  <c r="AY55" i="2" s="1"/>
  <c r="AX91" i="4"/>
  <c r="AX11" i="4" s="1"/>
  <c r="AX93" i="4"/>
  <c r="AX13" i="4" s="1"/>
  <c r="IJ24" i="5"/>
  <c r="FZ24" i="5"/>
  <c r="AV13" i="6"/>
  <c r="AV15" i="6"/>
  <c r="AV6" i="6"/>
  <c r="AV4" i="6" s="1"/>
  <c r="AV14" i="6"/>
  <c r="AV12" i="6"/>
  <c r="AV9" i="6" s="1"/>
  <c r="AT73" i="2" s="1"/>
  <c r="AT65" i="2" s="1"/>
  <c r="AV16" i="6"/>
  <c r="AQ22" i="2"/>
  <c r="AQ23" i="2" s="1"/>
  <c r="FX44" i="5"/>
  <c r="FX39" i="5"/>
  <c r="BA8" i="4"/>
  <c r="AZ6" i="4"/>
  <c r="AZ75" i="4"/>
  <c r="AZ85" i="4"/>
  <c r="AZ25" i="4"/>
  <c r="AZ36" i="4"/>
  <c r="AT58" i="2" s="1"/>
  <c r="AT72" i="2" s="1"/>
  <c r="AZ16" i="4"/>
  <c r="AZ14" i="4"/>
  <c r="AZ83" i="4"/>
  <c r="AZ101" i="4"/>
  <c r="AZ33" i="4"/>
  <c r="AZ17" i="4"/>
  <c r="AZ32" i="4"/>
  <c r="AZ12" i="4"/>
  <c r="AZ26" i="4"/>
  <c r="AZ30" i="4"/>
  <c r="AZ79" i="4"/>
  <c r="AZ27" i="4" s="1"/>
  <c r="AZ74" i="4"/>
  <c r="AZ22" i="4" s="1"/>
  <c r="AZ73" i="4"/>
  <c r="AZ28" i="4"/>
  <c r="AZ35" i="4"/>
  <c r="AZ103" i="4"/>
  <c r="AZ34" i="4"/>
  <c r="AZ21" i="4"/>
  <c r="AZ23" i="4"/>
  <c r="AZ111" i="4"/>
  <c r="AZ31" i="4" s="1"/>
  <c r="AZ18" i="4"/>
  <c r="AZ20" i="4"/>
  <c r="AZ70" i="4"/>
  <c r="AZ15" i="4"/>
  <c r="DQ44" i="5"/>
  <c r="AY84" i="2" s="1"/>
  <c r="IJ12" i="5"/>
  <c r="FZ12" i="5"/>
  <c r="DQ39" i="5"/>
  <c r="AX37" i="4"/>
  <c r="AR56" i="2" s="1"/>
  <c r="FZ29" i="5"/>
  <c r="IJ29" i="5"/>
  <c r="IJ16" i="5"/>
  <c r="FZ16" i="5"/>
  <c r="IK27" i="5"/>
  <c r="GA27" i="5"/>
  <c r="BI24" i="5"/>
  <c r="DR24" i="5" s="1"/>
  <c r="BI32" i="5"/>
  <c r="DR32" i="5" s="1"/>
  <c r="BI28" i="5"/>
  <c r="DR28" i="5" s="1"/>
  <c r="BI34" i="5"/>
  <c r="DR34" i="5" s="1"/>
  <c r="GA7" i="5"/>
  <c r="DR7" i="5"/>
  <c r="IK7" i="5"/>
  <c r="BI16" i="5"/>
  <c r="DR16" i="5" s="1"/>
  <c r="BI25" i="5"/>
  <c r="DR25" i="5" s="1"/>
  <c r="BI13" i="5"/>
  <c r="DR13" i="5" s="1"/>
  <c r="AW5" i="6"/>
  <c r="AX7" i="6"/>
  <c r="IJ14" i="5"/>
  <c r="FZ14" i="5"/>
  <c r="FY44" i="5"/>
  <c r="FY39" i="5"/>
  <c r="AU16" i="6"/>
  <c r="AU13" i="6"/>
  <c r="AU9" i="6" s="1"/>
  <c r="AS73" i="2" s="1"/>
  <c r="AS65" i="2" s="1"/>
  <c r="AY47" i="4"/>
  <c r="BH44" i="5"/>
  <c r="BH53" i="5" s="1"/>
  <c r="AX76" i="4"/>
  <c r="AX24" i="4" s="1"/>
  <c r="AX71" i="4"/>
  <c r="AX144" i="4"/>
  <c r="AX50" i="4" s="1"/>
  <c r="AR31" i="2" s="1"/>
  <c r="IJ26" i="5"/>
  <c r="FZ26" i="5"/>
  <c r="IJ34" i="5"/>
  <c r="FZ34" i="5"/>
  <c r="AT5" i="2"/>
  <c r="AU6" i="2"/>
  <c r="AT4" i="2"/>
  <c r="AY8" i="2" l="1"/>
  <c r="AY11" i="2" s="1"/>
  <c r="AY63" i="2"/>
  <c r="AX10" i="4"/>
  <c r="AX42" i="4" s="1"/>
  <c r="AW43" i="4"/>
  <c r="AX48" i="4"/>
  <c r="AR28" i="2" s="1"/>
  <c r="BJ47" i="5"/>
  <c r="AW96" i="2"/>
  <c r="DR22" i="5"/>
  <c r="DR48" i="5" s="1"/>
  <c r="AZ88" i="2" s="1"/>
  <c r="BI48" i="5"/>
  <c r="DS22" i="5"/>
  <c r="DS48" i="5" s="1"/>
  <c r="BA88" i="2" s="1"/>
  <c r="BJ48" i="5"/>
  <c r="AY19" i="2"/>
  <c r="DR21" i="5"/>
  <c r="DR47" i="5" s="1"/>
  <c r="AZ87" i="2" s="1"/>
  <c r="BI47" i="5"/>
  <c r="AY34" i="2"/>
  <c r="AQ52" i="2"/>
  <c r="AQ50" i="2" s="1"/>
  <c r="AY35" i="3"/>
  <c r="AY28" i="3"/>
  <c r="AZ22" i="3"/>
  <c r="AY30" i="3"/>
  <c r="AU23" i="3"/>
  <c r="AT24" i="3"/>
  <c r="AT29" i="3" s="1"/>
  <c r="AT39" i="3" s="1"/>
  <c r="V35" i="2"/>
  <c r="V97" i="2"/>
  <c r="V95" i="2"/>
  <c r="V98" i="2"/>
  <c r="V29" i="2"/>
  <c r="V32" i="2"/>
  <c r="V25" i="2"/>
  <c r="V26" i="2" s="1"/>
  <c r="V41" i="2"/>
  <c r="V31" i="3"/>
  <c r="V37" i="3"/>
  <c r="AQ100" i="2"/>
  <c r="AQ6" i="3"/>
  <c r="AQ9" i="3" s="1"/>
  <c r="IJ44" i="5"/>
  <c r="AZ7" i="4"/>
  <c r="AZ5" i="4" s="1"/>
  <c r="AZ170" i="4"/>
  <c r="AZ114" i="4"/>
  <c r="AZ90" i="4"/>
  <c r="AZ200" i="4"/>
  <c r="AZ57" i="4"/>
  <c r="AZ142" i="4"/>
  <c r="AZ229" i="4"/>
  <c r="AZ71" i="4"/>
  <c r="AZ260" i="4"/>
  <c r="AZ298" i="4"/>
  <c r="AZ88" i="4"/>
  <c r="BK17" i="5"/>
  <c r="DT17" i="5" s="1"/>
  <c r="BK23" i="5"/>
  <c r="DT23" i="5" s="1"/>
  <c r="BK15" i="5"/>
  <c r="DT15" i="5" s="1"/>
  <c r="BK33" i="5"/>
  <c r="DT33" i="5" s="1"/>
  <c r="BK26" i="5"/>
  <c r="DT26" i="5" s="1"/>
  <c r="BK6" i="5"/>
  <c r="BK4" i="5" s="1"/>
  <c r="BK20" i="5"/>
  <c r="BK7" i="5"/>
  <c r="BK12" i="5"/>
  <c r="BK29" i="5"/>
  <c r="DT29" i="5" s="1"/>
  <c r="BK37" i="5"/>
  <c r="DT37" i="5" s="1"/>
  <c r="BK19" i="5"/>
  <c r="IK37" i="5"/>
  <c r="GA37" i="5"/>
  <c r="IK22" i="5"/>
  <c r="IK48" i="5" s="1"/>
  <c r="GA22" i="5"/>
  <c r="GA48" i="5" s="1"/>
  <c r="DR12" i="5"/>
  <c r="BI39" i="5"/>
  <c r="AZ55" i="2" s="1"/>
  <c r="BI44" i="5"/>
  <c r="IJ20" i="5"/>
  <c r="IJ46" i="5" s="1"/>
  <c r="DQ46" i="5"/>
  <c r="AY86" i="2" s="1"/>
  <c r="AY92" i="2" s="1"/>
  <c r="FZ20" i="5"/>
  <c r="FZ46" i="5" s="1"/>
  <c r="GB26" i="5"/>
  <c r="IL26" i="5"/>
  <c r="GB29" i="5"/>
  <c r="IL29" i="5"/>
  <c r="DS20" i="5"/>
  <c r="BJ46" i="5"/>
  <c r="IL16" i="5"/>
  <c r="GB16" i="5"/>
  <c r="IL7" i="5"/>
  <c r="GB7" i="5"/>
  <c r="DS7" i="5"/>
  <c r="IL28" i="5"/>
  <c r="GB28" i="5"/>
  <c r="GB24" i="5"/>
  <c r="IL24" i="5"/>
  <c r="IK14" i="5"/>
  <c r="GA14" i="5"/>
  <c r="IK16" i="5"/>
  <c r="GA16" i="5"/>
  <c r="AW12" i="6"/>
  <c r="AW6" i="6"/>
  <c r="AW4" i="6" s="1"/>
  <c r="GA28" i="5"/>
  <c r="IK28" i="5"/>
  <c r="BB8" i="4"/>
  <c r="BA6" i="4"/>
  <c r="BA74" i="4"/>
  <c r="BA73" i="4"/>
  <c r="BA75" i="4"/>
  <c r="BA28" i="4"/>
  <c r="BA79" i="4"/>
  <c r="BA30" i="4"/>
  <c r="BA22" i="4"/>
  <c r="BA20" i="4"/>
  <c r="BA27" i="4"/>
  <c r="BA83" i="4"/>
  <c r="BA26" i="4"/>
  <c r="BA17" i="4"/>
  <c r="BA70" i="4"/>
  <c r="BA111" i="4"/>
  <c r="BA36" i="4"/>
  <c r="AU58" i="2" s="1"/>
  <c r="AU72" i="2" s="1"/>
  <c r="BA16" i="4"/>
  <c r="BA35" i="4"/>
  <c r="BA31" i="4"/>
  <c r="BA18" i="4"/>
  <c r="BA25" i="4"/>
  <c r="BA85" i="4"/>
  <c r="BA33" i="4" s="1"/>
  <c r="BA15" i="4"/>
  <c r="BA103" i="4"/>
  <c r="BA23" i="4" s="1"/>
  <c r="BA34" i="4"/>
  <c r="BA32" i="4"/>
  <c r="BA14" i="4"/>
  <c r="BA101" i="4"/>
  <c r="BA21" i="4" s="1"/>
  <c r="BA12" i="4"/>
  <c r="AQ37" i="2"/>
  <c r="AY139" i="4"/>
  <c r="AY38" i="4" s="1"/>
  <c r="AS57" i="2" s="1"/>
  <c r="AY138" i="4"/>
  <c r="AY92" i="4"/>
  <c r="AY37" i="4" s="1"/>
  <c r="AS56" i="2" s="1"/>
  <c r="BM11" i="5"/>
  <c r="BL5" i="5"/>
  <c r="IN11" i="5"/>
  <c r="GD11" i="5"/>
  <c r="DU11" i="5"/>
  <c r="IK26" i="5"/>
  <c r="GA26" i="5"/>
  <c r="IK31" i="5"/>
  <c r="GA31" i="5"/>
  <c r="GA29" i="5"/>
  <c r="IK29" i="5"/>
  <c r="DS12" i="5"/>
  <c r="BJ44" i="5"/>
  <c r="IL25" i="5"/>
  <c r="GB25" i="5"/>
  <c r="GB13" i="5"/>
  <c r="IL13" i="5"/>
  <c r="GB14" i="5"/>
  <c r="IL14" i="5"/>
  <c r="IL34" i="5"/>
  <c r="GB34" i="5"/>
  <c r="GB23" i="5"/>
  <c r="IL23" i="5"/>
  <c r="DS19" i="5"/>
  <c r="BJ45" i="5"/>
  <c r="DR19" i="5"/>
  <c r="BI45" i="5"/>
  <c r="IK23" i="5"/>
  <c r="GA23" i="5"/>
  <c r="IK25" i="5"/>
  <c r="GA25" i="5"/>
  <c r="IK24" i="5"/>
  <c r="GA24" i="5"/>
  <c r="FZ44" i="5"/>
  <c r="FZ39" i="5"/>
  <c r="AX5" i="6"/>
  <c r="AY7" i="6"/>
  <c r="GA34" i="5"/>
  <c r="IK34" i="5"/>
  <c r="AX19" i="4"/>
  <c r="AX43" i="4" s="1"/>
  <c r="AX47" i="4"/>
  <c r="AS22" i="2"/>
  <c r="AS23" i="2" s="1"/>
  <c r="IK13" i="5"/>
  <c r="GA13" i="5"/>
  <c r="GA32" i="5"/>
  <c r="IK32" i="5"/>
  <c r="AY90" i="4"/>
  <c r="AY99" i="4"/>
  <c r="AY91" i="4"/>
  <c r="AY11" i="4" s="1"/>
  <c r="AY93" i="4"/>
  <c r="AY13" i="4" s="1"/>
  <c r="GA33" i="5"/>
  <c r="IK33" i="5"/>
  <c r="IK15" i="5"/>
  <c r="GA15" i="5"/>
  <c r="GA18" i="5"/>
  <c r="IK18" i="5"/>
  <c r="FZ45" i="5"/>
  <c r="IL27" i="5"/>
  <c r="GB27" i="5"/>
  <c r="GB30" i="5"/>
  <c r="IL30" i="5"/>
  <c r="IL36" i="5"/>
  <c r="GB36" i="5"/>
  <c r="IL31" i="5"/>
  <c r="GB31" i="5"/>
  <c r="IL33" i="5"/>
  <c r="GB33" i="5"/>
  <c r="IL15" i="5"/>
  <c r="GB15" i="5"/>
  <c r="AX96" i="2"/>
  <c r="DR20" i="5"/>
  <c r="BI46" i="5"/>
  <c r="AY19" i="4"/>
  <c r="AY24" i="4"/>
  <c r="AP37" i="2"/>
  <c r="GA21" i="5"/>
  <c r="IK21" i="5"/>
  <c r="IK47" i="5" s="1"/>
  <c r="IK35" i="5"/>
  <c r="GA35" i="5"/>
  <c r="GA36" i="5"/>
  <c r="IK36" i="5"/>
  <c r="GB32" i="5"/>
  <c r="IL32" i="5"/>
  <c r="GB22" i="5"/>
  <c r="GB48" i="5" s="1"/>
  <c r="IL22" i="5"/>
  <c r="IL48" i="5" s="1"/>
  <c r="BJ39" i="5"/>
  <c r="BA55" i="2" s="1"/>
  <c r="DS21" i="5"/>
  <c r="DS47" i="5" s="1"/>
  <c r="BA87" i="2" s="1"/>
  <c r="IL37" i="5"/>
  <c r="GB37" i="5"/>
  <c r="IL35" i="5"/>
  <c r="GB35" i="5"/>
  <c r="IL17" i="5"/>
  <c r="GB17" i="5"/>
  <c r="IL18" i="5"/>
  <c r="GB18" i="5"/>
  <c r="GA30" i="5"/>
  <c r="IK30" i="5"/>
  <c r="AU4" i="2"/>
  <c r="AU5" i="2"/>
  <c r="AV6" i="2"/>
  <c r="AZ8" i="2" l="1"/>
  <c r="AZ11" i="2" s="1"/>
  <c r="AZ63" i="2"/>
  <c r="GA47" i="5"/>
  <c r="BA19" i="2"/>
  <c r="AZ19" i="2"/>
  <c r="AZ34" i="2"/>
  <c r="AZ28" i="3"/>
  <c r="BA22" i="3"/>
  <c r="AZ35" i="3"/>
  <c r="AZ30" i="3"/>
  <c r="AV23" i="3"/>
  <c r="AU24" i="3"/>
  <c r="AU29" i="3" s="1"/>
  <c r="AU39" i="3" s="1"/>
  <c r="W13" i="2"/>
  <c r="W17" i="2" s="1"/>
  <c r="W27" i="3"/>
  <c r="V38" i="3"/>
  <c r="AR6" i="3"/>
  <c r="AR9" i="3" s="1"/>
  <c r="AR100" i="2"/>
  <c r="V44" i="2"/>
  <c r="V46" i="2" s="1"/>
  <c r="V47" i="2" s="1"/>
  <c r="V70" i="2"/>
  <c r="V71" i="2" s="1"/>
  <c r="V75" i="2" s="1"/>
  <c r="V42" i="2"/>
  <c r="AZ7" i="6"/>
  <c r="AY5" i="6"/>
  <c r="GE11" i="5"/>
  <c r="DV11" i="5"/>
  <c r="BN11" i="5"/>
  <c r="IO11" i="5"/>
  <c r="BM5" i="5"/>
  <c r="AY43" i="4"/>
  <c r="GB19" i="5"/>
  <c r="GB45" i="5" s="1"/>
  <c r="IL19" i="5"/>
  <c r="DS45" i="5"/>
  <c r="BA85" i="2" s="1"/>
  <c r="GB12" i="5"/>
  <c r="GB44" i="5" s="1"/>
  <c r="IL12" i="5"/>
  <c r="DS44" i="5"/>
  <c r="BA84" i="2" s="1"/>
  <c r="DS39" i="5"/>
  <c r="GA20" i="5"/>
  <c r="GA46" i="5" s="1"/>
  <c r="DR46" i="5"/>
  <c r="AZ86" i="2" s="1"/>
  <c r="IK20" i="5"/>
  <c r="IK46" i="5" s="1"/>
  <c r="GA19" i="5"/>
  <c r="GA45" i="5" s="1"/>
  <c r="DR45" i="5"/>
  <c r="AZ85" i="2" s="1"/>
  <c r="IK19" i="5"/>
  <c r="IK45" i="5" s="1"/>
  <c r="BL7" i="5"/>
  <c r="BL6" i="5"/>
  <c r="BL4" i="5" s="1"/>
  <c r="BL13" i="5"/>
  <c r="BL35" i="5"/>
  <c r="DU35" i="5" s="1"/>
  <c r="BL15" i="5"/>
  <c r="DU15" i="5" s="1"/>
  <c r="BL33" i="5"/>
  <c r="DU33" i="5" s="1"/>
  <c r="AY49" i="4"/>
  <c r="AS31" i="2" s="1"/>
  <c r="AW13" i="6"/>
  <c r="BI53" i="5"/>
  <c r="GC37" i="5"/>
  <c r="IM37" i="5"/>
  <c r="IM7" i="5"/>
  <c r="GC7" i="5"/>
  <c r="DT7" i="5"/>
  <c r="BK34" i="5"/>
  <c r="DT34" i="5" s="1"/>
  <c r="BK14" i="5"/>
  <c r="DT14" i="5" s="1"/>
  <c r="BK21" i="5"/>
  <c r="BK30" i="5"/>
  <c r="DT30" i="5" s="1"/>
  <c r="BK28" i="5"/>
  <c r="DT28" i="5" s="1"/>
  <c r="AZ76" i="4"/>
  <c r="AZ138" i="4"/>
  <c r="AZ91" i="4"/>
  <c r="AZ11" i="4" s="1"/>
  <c r="AZ93" i="4"/>
  <c r="AZ13" i="4" s="1"/>
  <c r="IM29" i="5"/>
  <c r="GC29" i="5"/>
  <c r="DT20" i="5"/>
  <c r="BK46" i="5"/>
  <c r="IM26" i="5"/>
  <c r="GC26" i="5"/>
  <c r="GC33" i="5"/>
  <c r="IM33" i="5"/>
  <c r="IM15" i="5"/>
  <c r="GC15" i="5"/>
  <c r="GC23" i="5"/>
  <c r="IM23" i="5"/>
  <c r="IM17" i="5"/>
  <c r="GC17" i="5"/>
  <c r="AR22" i="2"/>
  <c r="AR23" i="2" s="1"/>
  <c r="AR52" i="2"/>
  <c r="AR50" i="2" s="1"/>
  <c r="AX15" i="6"/>
  <c r="AX16" i="6"/>
  <c r="AX6" i="6"/>
  <c r="AX4" i="6" s="1"/>
  <c r="AX14" i="6"/>
  <c r="BJ53" i="5"/>
  <c r="BA7" i="4"/>
  <c r="BA5" i="4" s="1"/>
  <c r="BA144" i="4"/>
  <c r="BA50" i="4" s="1"/>
  <c r="BA91" i="4"/>
  <c r="BA11" i="4" s="1"/>
  <c r="BA88" i="4"/>
  <c r="BA57" i="4"/>
  <c r="BA76" i="4"/>
  <c r="BA114" i="4"/>
  <c r="BA170" i="4"/>
  <c r="BA90" i="4"/>
  <c r="BA200" i="4"/>
  <c r="BA260" i="4"/>
  <c r="BA298" i="4"/>
  <c r="BA142" i="4"/>
  <c r="BA229" i="4"/>
  <c r="BA71" i="4"/>
  <c r="BA139" i="4"/>
  <c r="BA38" i="4" s="1"/>
  <c r="AU57" i="2" s="1"/>
  <c r="AW16" i="6"/>
  <c r="GA12" i="5"/>
  <c r="DR39" i="5"/>
  <c r="DR44" i="5"/>
  <c r="AZ84" i="2" s="1"/>
  <c r="IK12" i="5"/>
  <c r="BK36" i="5"/>
  <c r="DT36" i="5" s="1"/>
  <c r="BK27" i="5"/>
  <c r="DT27" i="5" s="1"/>
  <c r="BK18" i="5"/>
  <c r="DT18" i="5" s="1"/>
  <c r="BK25" i="5"/>
  <c r="DT25" i="5" s="1"/>
  <c r="BK24" i="5"/>
  <c r="DT24" i="5" s="1"/>
  <c r="BK22" i="5"/>
  <c r="BK35" i="5"/>
  <c r="DT35" i="5" s="1"/>
  <c r="AZ104" i="4"/>
  <c r="AZ99" i="4"/>
  <c r="AZ19" i="4" s="1"/>
  <c r="AZ92" i="4"/>
  <c r="AZ37" i="4" s="1"/>
  <c r="AT56" i="2" s="1"/>
  <c r="IJ39" i="5"/>
  <c r="AY51" i="2" s="1"/>
  <c r="AY96" i="2" s="1"/>
  <c r="AY48" i="4"/>
  <c r="AY10" i="4"/>
  <c r="AY42" i="4" s="1"/>
  <c r="GB21" i="5"/>
  <c r="GB47" i="5" s="1"/>
  <c r="IL21" i="5"/>
  <c r="AP64" i="2"/>
  <c r="AP66" i="2" s="1"/>
  <c r="AQ62" i="2" s="1"/>
  <c r="AQ64" i="2"/>
  <c r="BC8" i="4"/>
  <c r="BB6" i="4"/>
  <c r="BB73" i="4"/>
  <c r="BB35" i="4"/>
  <c r="BB30" i="4"/>
  <c r="BB20" i="4"/>
  <c r="BB14" i="4"/>
  <c r="BB83" i="4"/>
  <c r="BB75" i="4"/>
  <c r="BB111" i="4"/>
  <c r="BB31" i="4" s="1"/>
  <c r="BB34" i="4"/>
  <c r="BB28" i="4"/>
  <c r="BB17" i="4"/>
  <c r="BB70" i="4"/>
  <c r="BB74" i="4"/>
  <c r="BB103" i="4"/>
  <c r="BB26" i="4"/>
  <c r="BB16" i="4"/>
  <c r="BB12" i="4"/>
  <c r="BB79" i="4"/>
  <c r="BB18" i="4"/>
  <c r="BB22" i="4"/>
  <c r="BB25" i="4"/>
  <c r="BB101" i="4"/>
  <c r="BB21" i="4" s="1"/>
  <c r="BB85" i="4"/>
  <c r="BB33" i="4" s="1"/>
  <c r="BB15" i="4"/>
  <c r="BB36" i="4"/>
  <c r="AV58" i="2" s="1"/>
  <c r="AV72" i="2" s="1"/>
  <c r="BB23" i="4"/>
  <c r="BB32" i="4"/>
  <c r="BB27" i="4"/>
  <c r="AW14" i="6"/>
  <c r="AW9" i="6" s="1"/>
  <c r="AU73" i="2" s="1"/>
  <c r="AU65" i="2" s="1"/>
  <c r="AW15" i="6"/>
  <c r="IL20" i="5"/>
  <c r="IL46" i="5" s="1"/>
  <c r="GB20" i="5"/>
  <c r="GB46" i="5" s="1"/>
  <c r="DS46" i="5"/>
  <c r="BA86" i="2" s="1"/>
  <c r="DT19" i="5"/>
  <c r="BK45" i="5"/>
  <c r="DT12" i="5"/>
  <c r="BK16" i="5"/>
  <c r="DT16" i="5" s="1"/>
  <c r="BK32" i="5"/>
  <c r="DT32" i="5" s="1"/>
  <c r="BK31" i="5"/>
  <c r="DT31" i="5" s="1"/>
  <c r="BK13" i="5"/>
  <c r="DT13" i="5" s="1"/>
  <c r="AZ139" i="4"/>
  <c r="AZ38" i="4" s="1"/>
  <c r="AT57" i="2" s="1"/>
  <c r="AZ81" i="4"/>
  <c r="AZ29" i="4" s="1"/>
  <c r="AZ144" i="4"/>
  <c r="AZ50" i="4" s="1"/>
  <c r="AW6" i="2"/>
  <c r="AV4" i="2"/>
  <c r="AV5" i="2"/>
  <c r="BA8" i="2" l="1"/>
  <c r="BA11" i="2" s="1"/>
  <c r="BA63" i="2"/>
  <c r="DT22" i="5"/>
  <c r="DT48" i="5" s="1"/>
  <c r="BB88" i="2" s="1"/>
  <c r="BK48" i="5"/>
  <c r="IL45" i="5"/>
  <c r="IL47" i="5"/>
  <c r="BA34" i="2" s="1"/>
  <c r="DT21" i="5"/>
  <c r="DT47" i="5" s="1"/>
  <c r="BB87" i="2" s="1"/>
  <c r="BK47" i="5"/>
  <c r="AZ92" i="2"/>
  <c r="AW23" i="3"/>
  <c r="AV24" i="3"/>
  <c r="AV29" i="3" s="1"/>
  <c r="AV39" i="3" s="1"/>
  <c r="BA35" i="3"/>
  <c r="BB22" i="3"/>
  <c r="BA28" i="3"/>
  <c r="BA30" i="3"/>
  <c r="AS6" i="3"/>
  <c r="AS9" i="3" s="1"/>
  <c r="AS100" i="2"/>
  <c r="W31" i="3"/>
  <c r="W37" i="3"/>
  <c r="W35" i="2"/>
  <c r="W97" i="2"/>
  <c r="W95" i="2"/>
  <c r="W98" i="2"/>
  <c r="W25" i="2"/>
  <c r="W26" i="2" s="1"/>
  <c r="W32" i="2"/>
  <c r="W29" i="2"/>
  <c r="W41" i="2"/>
  <c r="GC13" i="5"/>
  <c r="IM13" i="5"/>
  <c r="BK39" i="5"/>
  <c r="BB55" i="2" s="1"/>
  <c r="IM19" i="5"/>
  <c r="GC19" i="5"/>
  <c r="GC45" i="5" s="1"/>
  <c r="DT45" i="5"/>
  <c r="BB85" i="2" s="1"/>
  <c r="IM32" i="5"/>
  <c r="GC32" i="5"/>
  <c r="BK44" i="5"/>
  <c r="BK53" i="5" s="1"/>
  <c r="GC35" i="5"/>
  <c r="IM35" i="5"/>
  <c r="IM18" i="5"/>
  <c r="GC18" i="5"/>
  <c r="AX13" i="6"/>
  <c r="AZ10" i="4"/>
  <c r="AZ42" i="4" s="1"/>
  <c r="AZ49" i="4"/>
  <c r="AT31" i="2" s="1"/>
  <c r="IM21" i="5"/>
  <c r="GC21" i="5"/>
  <c r="GC47" i="5" s="1"/>
  <c r="BL31" i="5"/>
  <c r="DU31" i="5" s="1"/>
  <c r="BL25" i="5"/>
  <c r="DU25" i="5" s="1"/>
  <c r="BL28" i="5"/>
  <c r="DU28" i="5" s="1"/>
  <c r="BL14" i="5"/>
  <c r="DU14" i="5" s="1"/>
  <c r="BL37" i="5"/>
  <c r="DU37" i="5" s="1"/>
  <c r="BL36" i="5"/>
  <c r="DU36" i="5" s="1"/>
  <c r="BL23" i="5"/>
  <c r="DU23" i="5" s="1"/>
  <c r="BB93" i="4"/>
  <c r="BB13" i="4" s="1"/>
  <c r="BB7" i="4"/>
  <c r="BB5" i="4" s="1"/>
  <c r="BB91" i="4"/>
  <c r="BB11" i="4" s="1"/>
  <c r="BB260" i="4"/>
  <c r="BB170" i="4"/>
  <c r="BB229" i="4"/>
  <c r="BB200" i="4"/>
  <c r="BB57" i="4"/>
  <c r="BB142" i="4"/>
  <c r="BB71" i="4"/>
  <c r="BB114" i="4"/>
  <c r="BB298" i="4"/>
  <c r="BB88" i="4"/>
  <c r="BB90" i="4"/>
  <c r="BB139" i="4"/>
  <c r="BB38" i="4" s="1"/>
  <c r="AV57" i="2" s="1"/>
  <c r="AQ66" i="2"/>
  <c r="AR62" i="2" s="1"/>
  <c r="IM22" i="5"/>
  <c r="IM48" i="5" s="1"/>
  <c r="GC22" i="5"/>
  <c r="GC48" i="5" s="1"/>
  <c r="IM27" i="5"/>
  <c r="GC27" i="5"/>
  <c r="BA99" i="4"/>
  <c r="BA138" i="4"/>
  <c r="BA49" i="4" s="1"/>
  <c r="AU31" i="2" s="1"/>
  <c r="BA104" i="4"/>
  <c r="BA81" i="4"/>
  <c r="BA29" i="4" s="1"/>
  <c r="BA92" i="4"/>
  <c r="BA93" i="4"/>
  <c r="BA13" i="4" s="1"/>
  <c r="AX12" i="6"/>
  <c r="AX9" i="6" s="1"/>
  <c r="AV73" i="2" s="1"/>
  <c r="AV65" i="2" s="1"/>
  <c r="AZ48" i="4"/>
  <c r="AT28" i="2" s="1"/>
  <c r="AZ24" i="4"/>
  <c r="AZ43" i="4" s="1"/>
  <c r="IM14" i="5"/>
  <c r="GC14" i="5"/>
  <c r="BL19" i="5"/>
  <c r="BL32" i="5"/>
  <c r="DU32" i="5" s="1"/>
  <c r="BL18" i="5"/>
  <c r="DU18" i="5" s="1"/>
  <c r="BL34" i="5"/>
  <c r="DU34" i="5" s="1"/>
  <c r="BL29" i="5"/>
  <c r="DU29" i="5" s="1"/>
  <c r="BL27" i="5"/>
  <c r="DU27" i="5" s="1"/>
  <c r="BL22" i="5"/>
  <c r="BA92" i="2"/>
  <c r="BM6" i="5"/>
  <c r="BM4" i="5" s="1"/>
  <c r="BM7" i="5"/>
  <c r="BM25" i="5"/>
  <c r="DV25" i="5" s="1"/>
  <c r="GC16" i="5"/>
  <c r="IM16" i="5"/>
  <c r="BD8" i="4"/>
  <c r="BC6" i="4"/>
  <c r="BC83" i="4"/>
  <c r="BC31" i="4" s="1"/>
  <c r="BC75" i="4"/>
  <c r="BC70" i="4"/>
  <c r="BC73" i="4"/>
  <c r="BC12" i="4"/>
  <c r="BC101" i="4"/>
  <c r="BC35" i="4"/>
  <c r="BC34" i="4"/>
  <c r="BC14" i="4"/>
  <c r="BC21" i="4"/>
  <c r="BC32" i="4"/>
  <c r="BC36" i="4"/>
  <c r="AW58" i="2" s="1"/>
  <c r="AW72" i="2" s="1"/>
  <c r="BC111" i="4"/>
  <c r="BC79" i="4"/>
  <c r="BC27" i="4" s="1"/>
  <c r="BC74" i="4"/>
  <c r="BC30" i="4"/>
  <c r="BC85" i="4"/>
  <c r="BC33" i="4" s="1"/>
  <c r="BC25" i="4"/>
  <c r="BC16" i="4"/>
  <c r="BC20" i="4"/>
  <c r="BC15" i="4"/>
  <c r="BC28" i="4"/>
  <c r="BC103" i="4"/>
  <c r="BC23" i="4" s="1"/>
  <c r="BC26" i="4"/>
  <c r="BC22" i="4"/>
  <c r="BC17" i="4"/>
  <c r="AS28" i="2"/>
  <c r="AS52" i="2"/>
  <c r="AS50" i="2" s="1"/>
  <c r="GC24" i="5"/>
  <c r="IM24" i="5"/>
  <c r="IM36" i="5"/>
  <c r="GC36" i="5"/>
  <c r="GA39" i="5"/>
  <c r="GA44" i="5"/>
  <c r="BA19" i="4"/>
  <c r="BA48" i="4"/>
  <c r="AU28" i="2" s="1"/>
  <c r="BA10" i="4"/>
  <c r="BA42" i="4" s="1"/>
  <c r="BA24" i="4"/>
  <c r="AR37" i="2"/>
  <c r="IM20" i="5"/>
  <c r="IM46" i="5" s="1"/>
  <c r="DT46" i="5"/>
  <c r="BB86" i="2" s="1"/>
  <c r="GC20" i="5"/>
  <c r="GC46" i="5" s="1"/>
  <c r="IM28" i="5"/>
  <c r="GC28" i="5"/>
  <c r="GC34" i="5"/>
  <c r="IM34" i="5"/>
  <c r="BA47" i="4"/>
  <c r="BL30" i="5"/>
  <c r="DU30" i="5" s="1"/>
  <c r="BL24" i="5"/>
  <c r="DU24" i="5" s="1"/>
  <c r="BL21" i="5"/>
  <c r="BL26" i="5"/>
  <c r="DU26" i="5" s="1"/>
  <c r="BL17" i="5"/>
  <c r="DU17" i="5" s="1"/>
  <c r="BL20" i="5"/>
  <c r="BL12" i="5"/>
  <c r="IL44" i="5"/>
  <c r="IL39" i="5"/>
  <c r="BA51" i="2" s="1"/>
  <c r="AY6" i="6"/>
  <c r="AY4" i="6" s="1"/>
  <c r="AY13" i="6"/>
  <c r="AY15" i="6"/>
  <c r="AY12" i="6"/>
  <c r="IM31" i="5"/>
  <c r="GC31" i="5"/>
  <c r="IM12" i="5"/>
  <c r="GC12" i="5"/>
  <c r="DT44" i="5"/>
  <c r="BB84" i="2" s="1"/>
  <c r="DT39" i="5"/>
  <c r="GC25" i="5"/>
  <c r="IM25" i="5"/>
  <c r="IK44" i="5"/>
  <c r="IK39" i="5"/>
  <c r="AZ51" i="2" s="1"/>
  <c r="AZ96" i="2" s="1"/>
  <c r="AZ47" i="4"/>
  <c r="GC30" i="5"/>
  <c r="IM30" i="5"/>
  <c r="IN33" i="5"/>
  <c r="GD33" i="5"/>
  <c r="GD15" i="5"/>
  <c r="IN15" i="5"/>
  <c r="IN35" i="5"/>
  <c r="GD35" i="5"/>
  <c r="DU13" i="5"/>
  <c r="BL16" i="5"/>
  <c r="DU16" i="5" s="1"/>
  <c r="IN7" i="5"/>
  <c r="GD7" i="5"/>
  <c r="DU7" i="5"/>
  <c r="GB39" i="5"/>
  <c r="BO11" i="5"/>
  <c r="DW11" i="5"/>
  <c r="GF11" i="5"/>
  <c r="IP11" i="5"/>
  <c r="BN5" i="5"/>
  <c r="BA7" i="6"/>
  <c r="AZ5" i="6"/>
  <c r="AW4" i="2"/>
  <c r="AX6" i="2"/>
  <c r="AW5" i="2"/>
  <c r="BB8" i="2" l="1"/>
  <c r="BB11" i="2" s="1"/>
  <c r="BB63" i="2"/>
  <c r="DU22" i="5"/>
  <c r="DU48" i="5" s="1"/>
  <c r="BC88" i="2" s="1"/>
  <c r="BL48" i="5"/>
  <c r="BB19" i="2"/>
  <c r="IM45" i="5"/>
  <c r="IM47" i="5"/>
  <c r="BB34" i="2" s="1"/>
  <c r="DU21" i="5"/>
  <c r="DU47" i="5" s="1"/>
  <c r="BC87" i="2" s="1"/>
  <c r="BL47" i="5"/>
  <c r="BC22" i="3"/>
  <c r="BB35" i="3"/>
  <c r="BB28" i="3"/>
  <c r="BB30" i="3"/>
  <c r="AX23" i="3"/>
  <c r="AW24" i="3"/>
  <c r="AW29" i="3" s="1"/>
  <c r="AW39" i="3" s="1"/>
  <c r="W42" i="2"/>
  <c r="W70" i="2"/>
  <c r="W71" i="2" s="1"/>
  <c r="W75" i="2" s="1"/>
  <c r="W44" i="2"/>
  <c r="W46" i="2" s="1"/>
  <c r="W47" i="2" s="1"/>
  <c r="AT6" i="3"/>
  <c r="AT9" i="3" s="1"/>
  <c r="AT100" i="2"/>
  <c r="W38" i="3"/>
  <c r="X13" i="2"/>
  <c r="X17" i="2" s="1"/>
  <c r="X27" i="3"/>
  <c r="GD17" i="5"/>
  <c r="IN17" i="5"/>
  <c r="AU52" i="2"/>
  <c r="AU50" i="2" s="1"/>
  <c r="AU22" i="2"/>
  <c r="AU23" i="2" s="1"/>
  <c r="AR64" i="2"/>
  <c r="BE8" i="4"/>
  <c r="BD6" i="4"/>
  <c r="BD79" i="4"/>
  <c r="BD101" i="4"/>
  <c r="BD30" i="4"/>
  <c r="BD14" i="4"/>
  <c r="BD20" i="4"/>
  <c r="BD75" i="4"/>
  <c r="BD74" i="4"/>
  <c r="BD73" i="4"/>
  <c r="BD26" i="4"/>
  <c r="BD25" i="4"/>
  <c r="BD36" i="4"/>
  <c r="AX58" i="2" s="1"/>
  <c r="AX72" i="2" s="1"/>
  <c r="BD16" i="4"/>
  <c r="BD103" i="4"/>
  <c r="BD70" i="4"/>
  <c r="BD111" i="4"/>
  <c r="BD22" i="4"/>
  <c r="BD21" i="4"/>
  <c r="BD32" i="4"/>
  <c r="BD12" i="4"/>
  <c r="BD35" i="4"/>
  <c r="BD23" i="4"/>
  <c r="BD17" i="4"/>
  <c r="BD85" i="4"/>
  <c r="BD33" i="4" s="1"/>
  <c r="BD28" i="4"/>
  <c r="BD34" i="4"/>
  <c r="BD27" i="4"/>
  <c r="BD83" i="4"/>
  <c r="BD31" i="4" s="1"/>
  <c r="BD18" i="4"/>
  <c r="BD15" i="4"/>
  <c r="IO25" i="5"/>
  <c r="GE25" i="5"/>
  <c r="BM18" i="5"/>
  <c r="DV18" i="5" s="1"/>
  <c r="BM27" i="5"/>
  <c r="DV27" i="5" s="1"/>
  <c r="BM12" i="5"/>
  <c r="BM30" i="5"/>
  <c r="DV30" i="5" s="1"/>
  <c r="BM31" i="5"/>
  <c r="DV31" i="5" s="1"/>
  <c r="GD22" i="5"/>
  <c r="GD48" i="5" s="1"/>
  <c r="IN22" i="5"/>
  <c r="IN48" i="5" s="1"/>
  <c r="IN18" i="5"/>
  <c r="GD18" i="5"/>
  <c r="IN37" i="5"/>
  <c r="GD37" i="5"/>
  <c r="GD31" i="5"/>
  <c r="IN31" i="5"/>
  <c r="IN16" i="5"/>
  <c r="GD16" i="5"/>
  <c r="BA96" i="2"/>
  <c r="IN30" i="5"/>
  <c r="GD30" i="5"/>
  <c r="AZ6" i="6"/>
  <c r="AZ4" i="6" s="1"/>
  <c r="AZ12" i="6"/>
  <c r="AZ15" i="6"/>
  <c r="AZ16" i="6"/>
  <c r="IN13" i="5"/>
  <c r="GD13" i="5"/>
  <c r="GD26" i="5"/>
  <c r="IN26" i="5"/>
  <c r="BB7" i="6"/>
  <c r="BA5" i="6"/>
  <c r="BL44" i="5"/>
  <c r="GC44" i="5"/>
  <c r="GC39" i="5"/>
  <c r="AY16" i="6"/>
  <c r="AY14" i="6"/>
  <c r="BL39" i="5"/>
  <c r="BC55" i="2" s="1"/>
  <c r="DU12" i="5"/>
  <c r="IN21" i="5"/>
  <c r="GD21" i="5"/>
  <c r="AS37" i="2"/>
  <c r="BM15" i="5"/>
  <c r="DV15" i="5" s="1"/>
  <c r="BM21" i="5"/>
  <c r="BM22" i="5"/>
  <c r="BM36" i="5"/>
  <c r="DV36" i="5" s="1"/>
  <c r="BM19" i="5"/>
  <c r="BM16" i="5"/>
  <c r="DV16" i="5" s="1"/>
  <c r="BM34" i="5"/>
  <c r="DV34" i="5" s="1"/>
  <c r="IN27" i="5"/>
  <c r="GD27" i="5"/>
  <c r="IN32" i="5"/>
  <c r="GD32" i="5"/>
  <c r="BA37" i="4"/>
  <c r="AU56" i="2" s="1"/>
  <c r="BB81" i="4"/>
  <c r="BB29" i="4" s="1"/>
  <c r="BB104" i="4"/>
  <c r="BB138" i="4"/>
  <c r="BB49" i="4" s="1"/>
  <c r="BB92" i="4"/>
  <c r="BB48" i="4" s="1"/>
  <c r="AV28" i="2" s="1"/>
  <c r="IN14" i="5"/>
  <c r="GD14" i="5"/>
  <c r="BB92" i="2"/>
  <c r="BN31" i="5"/>
  <c r="DW31" i="5" s="1"/>
  <c r="BN29" i="5"/>
  <c r="DW29" i="5" s="1"/>
  <c r="BN22" i="5"/>
  <c r="BN28" i="5"/>
  <c r="DW28" i="5" s="1"/>
  <c r="BN7" i="5"/>
  <c r="BN27" i="5"/>
  <c r="DW27" i="5" s="1"/>
  <c r="BN33" i="5"/>
  <c r="DW33" i="5" s="1"/>
  <c r="BN6" i="5"/>
  <c r="BN4" i="5" s="1"/>
  <c r="BN19" i="5"/>
  <c r="IQ11" i="5"/>
  <c r="GG11" i="5"/>
  <c r="DX11" i="5"/>
  <c r="BP11" i="5"/>
  <c r="BO5" i="5"/>
  <c r="AT22" i="2"/>
  <c r="AT23" i="2" s="1"/>
  <c r="AT52" i="2"/>
  <c r="AT50" i="2" s="1"/>
  <c r="IM44" i="5"/>
  <c r="IM39" i="5"/>
  <c r="BB51" i="2" s="1"/>
  <c r="AY9" i="6"/>
  <c r="AW73" i="2" s="1"/>
  <c r="AW65" i="2" s="1"/>
  <c r="DU20" i="5"/>
  <c r="BL46" i="5"/>
  <c r="IN24" i="5"/>
  <c r="GD24" i="5"/>
  <c r="BC18" i="4"/>
  <c r="DV7" i="5"/>
  <c r="IO7" i="5"/>
  <c r="GE7" i="5"/>
  <c r="BM14" i="5"/>
  <c r="DV14" i="5" s="1"/>
  <c r="BM24" i="5"/>
  <c r="DV24" i="5" s="1"/>
  <c r="BM33" i="5"/>
  <c r="DV33" i="5" s="1"/>
  <c r="BM28" i="5"/>
  <c r="DV28" i="5" s="1"/>
  <c r="BM23" i="5"/>
  <c r="DV23" i="5" s="1"/>
  <c r="BM37" i="5"/>
  <c r="DV37" i="5" s="1"/>
  <c r="IN29" i="5"/>
  <c r="GD29" i="5"/>
  <c r="DU19" i="5"/>
  <c r="BL45" i="5"/>
  <c r="AR66" i="2"/>
  <c r="AS62" i="2" s="1"/>
  <c r="BB99" i="4"/>
  <c r="BB19" i="4" s="1"/>
  <c r="BB76" i="4"/>
  <c r="BB47" i="4" s="1"/>
  <c r="BB144" i="4"/>
  <c r="BB50" i="4" s="1"/>
  <c r="GD23" i="5"/>
  <c r="IN23" i="5"/>
  <c r="GD28" i="5"/>
  <c r="IN28" i="5"/>
  <c r="BC92" i="4"/>
  <c r="BC91" i="4"/>
  <c r="BC11" i="4" s="1"/>
  <c r="BC7" i="4"/>
  <c r="BC5" i="4" s="1"/>
  <c r="BC260" i="4"/>
  <c r="BC170" i="4"/>
  <c r="BC114" i="4"/>
  <c r="BC81" i="4"/>
  <c r="BC29" i="4" s="1"/>
  <c r="BC99" i="4"/>
  <c r="BC229" i="4"/>
  <c r="BC200" i="4"/>
  <c r="BC90" i="4"/>
  <c r="BC104" i="4"/>
  <c r="BC57" i="4"/>
  <c r="BC142" i="4"/>
  <c r="BC138" i="4"/>
  <c r="BC88" i="4"/>
  <c r="BC298" i="4"/>
  <c r="BC139" i="4"/>
  <c r="BC38" i="4" s="1"/>
  <c r="AW57" i="2" s="1"/>
  <c r="BM35" i="5"/>
  <c r="DV35" i="5" s="1"/>
  <c r="BM20" i="5"/>
  <c r="BM32" i="5"/>
  <c r="DV32" i="5" s="1"/>
  <c r="BM29" i="5"/>
  <c r="DV29" i="5" s="1"/>
  <c r="BM17" i="5"/>
  <c r="DV17" i="5" s="1"/>
  <c r="BM13" i="5"/>
  <c r="DV13" i="5" s="1"/>
  <c r="BM26" i="5"/>
  <c r="DV26" i="5" s="1"/>
  <c r="IN34" i="5"/>
  <c r="GD34" i="5"/>
  <c r="IN36" i="5"/>
  <c r="GD36" i="5"/>
  <c r="IN25" i="5"/>
  <c r="GD25" i="5"/>
  <c r="AY6" i="2"/>
  <c r="AX4" i="2"/>
  <c r="AX5" i="2"/>
  <c r="BC8" i="2" l="1"/>
  <c r="BC11" i="2" s="1"/>
  <c r="BC63" i="2"/>
  <c r="BC37" i="4"/>
  <c r="AW56" i="2" s="1"/>
  <c r="GD47" i="5"/>
  <c r="IN47" i="5"/>
  <c r="DV22" i="5"/>
  <c r="DV48" i="5" s="1"/>
  <c r="BD88" i="2" s="1"/>
  <c r="BM48" i="5"/>
  <c r="DW22" i="5"/>
  <c r="DW48" i="5" s="1"/>
  <c r="BE88" i="2" s="1"/>
  <c r="BN48" i="5"/>
  <c r="BC19" i="2"/>
  <c r="DV21" i="5"/>
  <c r="DV47" i="5" s="1"/>
  <c r="BD87" i="2" s="1"/>
  <c r="BM47" i="5"/>
  <c r="BC34" i="2"/>
  <c r="BB96" i="2"/>
  <c r="AV31" i="2"/>
  <c r="AX24" i="3"/>
  <c r="AX29" i="3" s="1"/>
  <c r="AX39" i="3" s="1"/>
  <c r="AY23" i="3"/>
  <c r="BC35" i="3"/>
  <c r="BC28" i="3"/>
  <c r="BD22" i="3"/>
  <c r="BC30" i="3"/>
  <c r="BA43" i="4"/>
  <c r="X35" i="2"/>
  <c r="X97" i="2"/>
  <c r="X95" i="2"/>
  <c r="X98" i="2"/>
  <c r="X29" i="2"/>
  <c r="X32" i="2"/>
  <c r="X25" i="2"/>
  <c r="X26" i="2" s="1"/>
  <c r="X41" i="2"/>
  <c r="X31" i="3"/>
  <c r="X37" i="3"/>
  <c r="AU100" i="2"/>
  <c r="AU6" i="3"/>
  <c r="AU9" i="3" s="1"/>
  <c r="AV22" i="2"/>
  <c r="AV23" i="2" s="1"/>
  <c r="AV52" i="2"/>
  <c r="AV50" i="2" s="1"/>
  <c r="GE35" i="5"/>
  <c r="IO35" i="5"/>
  <c r="IO29" i="5"/>
  <c r="GE29" i="5"/>
  <c r="GF27" i="5"/>
  <c r="IP27" i="5"/>
  <c r="IP22" i="5"/>
  <c r="IP48" i="5" s="1"/>
  <c r="GF22" i="5"/>
  <c r="GF48" i="5" s="1"/>
  <c r="GF31" i="5"/>
  <c r="IP31" i="5"/>
  <c r="GE26" i="5"/>
  <c r="IO26" i="5"/>
  <c r="IO32" i="5"/>
  <c r="GE32" i="5"/>
  <c r="BC71" i="4"/>
  <c r="BC76" i="4"/>
  <c r="BC24" i="4" s="1"/>
  <c r="BC144" i="4"/>
  <c r="BC50" i="4" s="1"/>
  <c r="BC93" i="4"/>
  <c r="BC13" i="4" s="1"/>
  <c r="IO33" i="5"/>
  <c r="GE33" i="5"/>
  <c r="AT37" i="2"/>
  <c r="BN24" i="5"/>
  <c r="DW24" i="5" s="1"/>
  <c r="BN34" i="5"/>
  <c r="DW34" i="5" s="1"/>
  <c r="BN25" i="5"/>
  <c r="DW25" i="5" s="1"/>
  <c r="BN14" i="5"/>
  <c r="DW14" i="5" s="1"/>
  <c r="BN20" i="5"/>
  <c r="BN30" i="5"/>
  <c r="DW30" i="5" s="1"/>
  <c r="BB24" i="4"/>
  <c r="GE16" i="5"/>
  <c r="IO16" i="5"/>
  <c r="IO21" i="5"/>
  <c r="GE21" i="5"/>
  <c r="BB10" i="4"/>
  <c r="BB42" i="4" s="1"/>
  <c r="DV12" i="5"/>
  <c r="BM44" i="5"/>
  <c r="BM39" i="5"/>
  <c r="BD55" i="2" s="1"/>
  <c r="BC49" i="4"/>
  <c r="AW31" i="2" s="1"/>
  <c r="BC48" i="4"/>
  <c r="AW28" i="2" s="1"/>
  <c r="BC10" i="4"/>
  <c r="BC42" i="4" s="1"/>
  <c r="IN20" i="5"/>
  <c r="IN46" i="5" s="1"/>
  <c r="GD20" i="5"/>
  <c r="GD46" i="5" s="1"/>
  <c r="DU46" i="5"/>
  <c r="BC86" i="2" s="1"/>
  <c r="IP33" i="5"/>
  <c r="GF33" i="5"/>
  <c r="IP29" i="5"/>
  <c r="GF29" i="5"/>
  <c r="GE13" i="5"/>
  <c r="IO13" i="5"/>
  <c r="DV20" i="5"/>
  <c r="BM46" i="5"/>
  <c r="BL53" i="5"/>
  <c r="IO37" i="5"/>
  <c r="GE37" i="5"/>
  <c r="GE24" i="5"/>
  <c r="IO24" i="5"/>
  <c r="BO14" i="5"/>
  <c r="DX14" i="5" s="1"/>
  <c r="BO19" i="5"/>
  <c r="BO7" i="5"/>
  <c r="BO27" i="5"/>
  <c r="DX27" i="5" s="1"/>
  <c r="BO33" i="5"/>
  <c r="DX33" i="5" s="1"/>
  <c r="BO6" i="5"/>
  <c r="BO4" i="5" s="1"/>
  <c r="BO17" i="5"/>
  <c r="DX17" i="5" s="1"/>
  <c r="BO32" i="5"/>
  <c r="DX32" i="5" s="1"/>
  <c r="BO24" i="5"/>
  <c r="DX24" i="5" s="1"/>
  <c r="BO21" i="5"/>
  <c r="BO29" i="5"/>
  <c r="DX29" i="5" s="1"/>
  <c r="BN37" i="5"/>
  <c r="DW37" i="5" s="1"/>
  <c r="BN16" i="5"/>
  <c r="DW16" i="5" s="1"/>
  <c r="BN26" i="5"/>
  <c r="DW26" i="5" s="1"/>
  <c r="BN12" i="5"/>
  <c r="BN13" i="5"/>
  <c r="DW13" i="5" s="1"/>
  <c r="BN32" i="5"/>
  <c r="DW32" i="5" s="1"/>
  <c r="BN18" i="5"/>
  <c r="DW18" i="5" s="1"/>
  <c r="DV19" i="5"/>
  <c r="BM45" i="5"/>
  <c r="GE15" i="5"/>
  <c r="IO15" i="5"/>
  <c r="BA6" i="6"/>
  <c r="BA4" i="6" s="1"/>
  <c r="BA15" i="6"/>
  <c r="BA13" i="6"/>
  <c r="AZ13" i="6"/>
  <c r="AZ9" i="6" s="1"/>
  <c r="AX73" i="2" s="1"/>
  <c r="AX65" i="2" s="1"/>
  <c r="IO27" i="5"/>
  <c r="GE27" i="5"/>
  <c r="IO17" i="5"/>
  <c r="GE17" i="5"/>
  <c r="GD19" i="5"/>
  <c r="GD45" i="5" s="1"/>
  <c r="DU45" i="5"/>
  <c r="BC85" i="2" s="1"/>
  <c r="IN19" i="5"/>
  <c r="IN45" i="5" s="1"/>
  <c r="IO23" i="5"/>
  <c r="GE23" i="5"/>
  <c r="IO14" i="5"/>
  <c r="GE14" i="5"/>
  <c r="BP5" i="5"/>
  <c r="IR11" i="5"/>
  <c r="GH11" i="5"/>
  <c r="DY11" i="5"/>
  <c r="BQ11" i="5"/>
  <c r="BN21" i="5"/>
  <c r="BN17" i="5"/>
  <c r="DW17" i="5" s="1"/>
  <c r="BN35" i="5"/>
  <c r="DW35" i="5" s="1"/>
  <c r="GF7" i="5"/>
  <c r="DW7" i="5"/>
  <c r="IP7" i="5"/>
  <c r="BN15" i="5"/>
  <c r="DW15" i="5" s="1"/>
  <c r="BN36" i="5"/>
  <c r="DW36" i="5" s="1"/>
  <c r="BN23" i="5"/>
  <c r="DW23" i="5" s="1"/>
  <c r="BB37" i="4"/>
  <c r="AV56" i="2" s="1"/>
  <c r="GE36" i="5"/>
  <c r="IO36" i="5"/>
  <c r="AS64" i="2"/>
  <c r="AS66" i="2" s="1"/>
  <c r="AT62" i="2" s="1"/>
  <c r="GD12" i="5"/>
  <c r="IN12" i="5"/>
  <c r="DU39" i="5"/>
  <c r="DU44" i="5"/>
  <c r="BC84" i="2" s="1"/>
  <c r="BB5" i="6"/>
  <c r="BC7" i="6"/>
  <c r="AZ14" i="6"/>
  <c r="IO31" i="5"/>
  <c r="GE31" i="5"/>
  <c r="IO18" i="5"/>
  <c r="GE18" i="5"/>
  <c r="BD93" i="4"/>
  <c r="BD13" i="4" s="1"/>
  <c r="BD144" i="4"/>
  <c r="BD50" i="4" s="1"/>
  <c r="BD91" i="4"/>
  <c r="BD11" i="4" s="1"/>
  <c r="BD7" i="4"/>
  <c r="BD5" i="4" s="1"/>
  <c r="BD92" i="4"/>
  <c r="BD170" i="4"/>
  <c r="BD114" i="4"/>
  <c r="BD138" i="4"/>
  <c r="BD200" i="4"/>
  <c r="BD229" i="4"/>
  <c r="BD142" i="4"/>
  <c r="BD260" i="4"/>
  <c r="BD81" i="4"/>
  <c r="BD29" i="4" s="1"/>
  <c r="BD104" i="4"/>
  <c r="BD71" i="4"/>
  <c r="BD19" i="4" s="1"/>
  <c r="BD88" i="4"/>
  <c r="BD57" i="4"/>
  <c r="BD99" i="4"/>
  <c r="BD298" i="4"/>
  <c r="BD90" i="4"/>
  <c r="BD76" i="4"/>
  <c r="BD24" i="4" s="1"/>
  <c r="BD139" i="4"/>
  <c r="BD38" i="4" s="1"/>
  <c r="AX57" i="2" s="1"/>
  <c r="IO28" i="5"/>
  <c r="GE28" i="5"/>
  <c r="DW19" i="5"/>
  <c r="BN45" i="5"/>
  <c r="GF28" i="5"/>
  <c r="IP28" i="5"/>
  <c r="IO34" i="5"/>
  <c r="GE34" i="5"/>
  <c r="IO22" i="5"/>
  <c r="IO48" i="5" s="1"/>
  <c r="GE22" i="5"/>
  <c r="GE48" i="5" s="1"/>
  <c r="IO30" i="5"/>
  <c r="GE30" i="5"/>
  <c r="BF8" i="4"/>
  <c r="BE6" i="4"/>
  <c r="BE74" i="4"/>
  <c r="BE22" i="4" s="1"/>
  <c r="BE33" i="4"/>
  <c r="BE83" i="4"/>
  <c r="BE20" i="4"/>
  <c r="BE34" i="4"/>
  <c r="BE26" i="4"/>
  <c r="BE70" i="4"/>
  <c r="BE111" i="4"/>
  <c r="BE25" i="4"/>
  <c r="BE36" i="4"/>
  <c r="AY58" i="2" s="1"/>
  <c r="AY72" i="2" s="1"/>
  <c r="BE16" i="4"/>
  <c r="BE15" i="4"/>
  <c r="BE85" i="4"/>
  <c r="BE103" i="4"/>
  <c r="BE17" i="4"/>
  <c r="BE32" i="4"/>
  <c r="BE12" i="4"/>
  <c r="BE75" i="4"/>
  <c r="BE23" i="4" s="1"/>
  <c r="BE30" i="4"/>
  <c r="BE18" i="4"/>
  <c r="BE101" i="4"/>
  <c r="BE28" i="4"/>
  <c r="BE73" i="4"/>
  <c r="BE21" i="4" s="1"/>
  <c r="BE35" i="4"/>
  <c r="BE14" i="4"/>
  <c r="BE31" i="4"/>
  <c r="BE79" i="4"/>
  <c r="BE27" i="4" s="1"/>
  <c r="AU37" i="2"/>
  <c r="AY4" i="2"/>
  <c r="AY5" i="2"/>
  <c r="AZ6" i="2"/>
  <c r="BD8" i="2" l="1"/>
  <c r="BD11" i="2" s="1"/>
  <c r="BD63" i="2"/>
  <c r="IO47" i="5"/>
  <c r="GE47" i="5"/>
  <c r="BE19" i="2"/>
  <c r="BD19" i="2"/>
  <c r="BC92" i="2"/>
  <c r="DW21" i="5"/>
  <c r="DW47" i="5" s="1"/>
  <c r="BE87" i="2" s="1"/>
  <c r="BN47" i="5"/>
  <c r="DX21" i="5"/>
  <c r="BD34" i="2"/>
  <c r="AZ23" i="3"/>
  <c r="AY24" i="3"/>
  <c r="AY29" i="3" s="1"/>
  <c r="AY39" i="3" s="1"/>
  <c r="BD28" i="3"/>
  <c r="BE22" i="3"/>
  <c r="BD35" i="3"/>
  <c r="BD30" i="3"/>
  <c r="Y13" i="2"/>
  <c r="Y17" i="2" s="1"/>
  <c r="X38" i="3"/>
  <c r="Y27" i="3"/>
  <c r="X44" i="2"/>
  <c r="X46" i="2" s="1"/>
  <c r="X47" i="2" s="1"/>
  <c r="X42" i="2"/>
  <c r="X70" i="2"/>
  <c r="X71" i="2" s="1"/>
  <c r="X75" i="2" s="1"/>
  <c r="AV6" i="3"/>
  <c r="AV9" i="3" s="1"/>
  <c r="AV100" i="2"/>
  <c r="BB13" i="6"/>
  <c r="BB6" i="6"/>
  <c r="BB4" i="6" s="1"/>
  <c r="GD44" i="5"/>
  <c r="GD39" i="5"/>
  <c r="GF15" i="5"/>
  <c r="IP15" i="5"/>
  <c r="GF35" i="5"/>
  <c r="IP35" i="5"/>
  <c r="BA14" i="6"/>
  <c r="BA12" i="6"/>
  <c r="IP32" i="5"/>
  <c r="GF32" i="5"/>
  <c r="GF16" i="5"/>
  <c r="IP16" i="5"/>
  <c r="BO31" i="5"/>
  <c r="DX31" i="5" s="1"/>
  <c r="BO16" i="5"/>
  <c r="DX16" i="5" s="1"/>
  <c r="BO12" i="5"/>
  <c r="BO23" i="5"/>
  <c r="DX23" i="5" s="1"/>
  <c r="BO30" i="5"/>
  <c r="DX30" i="5" s="1"/>
  <c r="BO26" i="5"/>
  <c r="DX26" i="5" s="1"/>
  <c r="BO13" i="5"/>
  <c r="DX13" i="5" s="1"/>
  <c r="DV46" i="5"/>
  <c r="BD86" i="2" s="1"/>
  <c r="IO20" i="5"/>
  <c r="IO46" i="5" s="1"/>
  <c r="GE20" i="5"/>
  <c r="GE46" i="5" s="1"/>
  <c r="IO12" i="5"/>
  <c r="GE12" i="5"/>
  <c r="DV44" i="5"/>
  <c r="BD84" i="2" s="1"/>
  <c r="DV39" i="5"/>
  <c r="IP30" i="5"/>
  <c r="GF30" i="5"/>
  <c r="GF34" i="5"/>
  <c r="IP34" i="5"/>
  <c r="AU64" i="2"/>
  <c r="IP17" i="5"/>
  <c r="GF17" i="5"/>
  <c r="GF13" i="5"/>
  <c r="IP13" i="5"/>
  <c r="GF37" i="5"/>
  <c r="IP37" i="5"/>
  <c r="GG21" i="5"/>
  <c r="IQ21" i="5"/>
  <c r="IQ32" i="5"/>
  <c r="GG32" i="5"/>
  <c r="BO28" i="5"/>
  <c r="DX28" i="5" s="1"/>
  <c r="BO20" i="5"/>
  <c r="BO36" i="5"/>
  <c r="DX36" i="5" s="1"/>
  <c r="BO25" i="5"/>
  <c r="DX25" i="5" s="1"/>
  <c r="BD47" i="4"/>
  <c r="DW20" i="5"/>
  <c r="BN46" i="5"/>
  <c r="IP24" i="5"/>
  <c r="GF24" i="5"/>
  <c r="BE7" i="4"/>
  <c r="BE5" i="4" s="1"/>
  <c r="BE200" i="4"/>
  <c r="BE260" i="4"/>
  <c r="BE170" i="4"/>
  <c r="BE76" i="4"/>
  <c r="BE88" i="4"/>
  <c r="BE57" i="4"/>
  <c r="BE298" i="4"/>
  <c r="BE142" i="4"/>
  <c r="BE114" i="4"/>
  <c r="BE229" i="4"/>
  <c r="BE139" i="4"/>
  <c r="BE38" i="4" s="1"/>
  <c r="AY57" i="2" s="1"/>
  <c r="GF19" i="5"/>
  <c r="GF45" i="5" s="1"/>
  <c r="DW45" i="5"/>
  <c r="BE85" i="2" s="1"/>
  <c r="IP19" i="5"/>
  <c r="IP45" i="5" s="1"/>
  <c r="BD48" i="4"/>
  <c r="AX28" i="2" s="1"/>
  <c r="BD10" i="4"/>
  <c r="BD42" i="4" s="1"/>
  <c r="BD37" i="4"/>
  <c r="AX56" i="2" s="1"/>
  <c r="BD49" i="4"/>
  <c r="AX31" i="2" s="1"/>
  <c r="IP23" i="5"/>
  <c r="GF23" i="5"/>
  <c r="IP21" i="5"/>
  <c r="IP47" i="5" s="1"/>
  <c r="GF21" i="5"/>
  <c r="GF47" i="5" s="1"/>
  <c r="BA16" i="6"/>
  <c r="IO19" i="5"/>
  <c r="IO45" i="5" s="1"/>
  <c r="GE19" i="5"/>
  <c r="DV45" i="5"/>
  <c r="BD85" i="2" s="1"/>
  <c r="BN44" i="5"/>
  <c r="BN39" i="5"/>
  <c r="BE55" i="2" s="1"/>
  <c r="DW12" i="5"/>
  <c r="BO37" i="5"/>
  <c r="DX37" i="5" s="1"/>
  <c r="BO34" i="5"/>
  <c r="DX34" i="5" s="1"/>
  <c r="BO18" i="5"/>
  <c r="DX18" i="5" s="1"/>
  <c r="BO15" i="5"/>
  <c r="DX15" i="5" s="1"/>
  <c r="BO35" i="5"/>
  <c r="DX35" i="5" s="1"/>
  <c r="IQ7" i="5"/>
  <c r="GG7" i="5"/>
  <c r="DX7" i="5"/>
  <c r="BO22" i="5"/>
  <c r="GF14" i="5"/>
  <c r="IP14" i="5"/>
  <c r="AT64" i="2"/>
  <c r="AT66" i="2" s="1"/>
  <c r="AU62" i="2" s="1"/>
  <c r="BC19" i="4"/>
  <c r="BC43" i="4" s="1"/>
  <c r="BC47" i="4"/>
  <c r="AV37" i="2"/>
  <c r="BG8" i="4"/>
  <c r="BF6" i="4"/>
  <c r="BF85" i="4"/>
  <c r="BF36" i="4"/>
  <c r="AZ58" i="2" s="1"/>
  <c r="AZ72" i="2" s="1"/>
  <c r="BF32" i="4"/>
  <c r="BF25" i="4"/>
  <c r="BF15" i="4"/>
  <c r="BF101" i="4"/>
  <c r="BF111" i="4"/>
  <c r="BF34" i="4"/>
  <c r="BF28" i="4"/>
  <c r="BF17" i="4"/>
  <c r="BF74" i="4"/>
  <c r="BF22" i="4" s="1"/>
  <c r="BF35" i="4"/>
  <c r="BF20" i="4"/>
  <c r="BF83" i="4"/>
  <c r="BF31" i="4" s="1"/>
  <c r="BF33" i="4"/>
  <c r="BF16" i="4"/>
  <c r="BF79" i="4"/>
  <c r="BF27" i="4" s="1"/>
  <c r="BF73" i="4"/>
  <c r="BF21" i="4" s="1"/>
  <c r="BF30" i="4"/>
  <c r="BF14" i="4"/>
  <c r="BF75" i="4"/>
  <c r="BF23" i="4" s="1"/>
  <c r="BF18" i="4"/>
  <c r="BF103" i="4"/>
  <c r="BF26" i="4"/>
  <c r="BF12" i="4"/>
  <c r="BF70" i="4"/>
  <c r="BD7" i="6"/>
  <c r="BC5" i="6"/>
  <c r="IN44" i="5"/>
  <c r="IN39" i="5"/>
  <c r="BC51" i="2" s="1"/>
  <c r="GF36" i="5"/>
  <c r="IP36" i="5"/>
  <c r="GI11" i="5"/>
  <c r="DZ11" i="5"/>
  <c r="BR11" i="5"/>
  <c r="IS11" i="5"/>
  <c r="BQ5" i="5"/>
  <c r="BP7" i="5"/>
  <c r="BP22" i="5"/>
  <c r="BP26" i="5"/>
  <c r="DY26" i="5" s="1"/>
  <c r="BP6" i="5"/>
  <c r="BP4" i="5" s="1"/>
  <c r="BP31" i="5"/>
  <c r="DY31" i="5" s="1"/>
  <c r="BP21" i="5"/>
  <c r="BP23" i="5"/>
  <c r="DY23" i="5" s="1"/>
  <c r="BP36" i="5"/>
  <c r="DY36" i="5" s="1"/>
  <c r="BP13" i="5"/>
  <c r="DY13" i="5" s="1"/>
  <c r="BP29" i="5"/>
  <c r="DY29" i="5" s="1"/>
  <c r="BP37" i="5"/>
  <c r="DY37" i="5" s="1"/>
  <c r="BP25" i="5"/>
  <c r="DY25" i="5" s="1"/>
  <c r="BP30" i="5"/>
  <c r="DY30" i="5" s="1"/>
  <c r="BP18" i="5"/>
  <c r="DY18" i="5" s="1"/>
  <c r="BP35" i="5"/>
  <c r="DY35" i="5" s="1"/>
  <c r="BP19" i="5"/>
  <c r="BP32" i="5"/>
  <c r="DY32" i="5" s="1"/>
  <c r="BP27" i="5"/>
  <c r="DY27" i="5" s="1"/>
  <c r="BP33" i="5"/>
  <c r="DY33" i="5" s="1"/>
  <c r="BP34" i="5"/>
  <c r="DY34" i="5" s="1"/>
  <c r="BP28" i="5"/>
  <c r="DY28" i="5" s="1"/>
  <c r="IP18" i="5"/>
  <c r="GF18" i="5"/>
  <c r="GF26" i="5"/>
  <c r="IP26" i="5"/>
  <c r="IQ29" i="5"/>
  <c r="GG29" i="5"/>
  <c r="GG24" i="5"/>
  <c r="IQ24" i="5"/>
  <c r="GG17" i="5"/>
  <c r="IQ17" i="5"/>
  <c r="IQ33" i="5"/>
  <c r="GG33" i="5"/>
  <c r="GG27" i="5"/>
  <c r="IQ27" i="5"/>
  <c r="DX19" i="5"/>
  <c r="BO45" i="5"/>
  <c r="IQ14" i="5"/>
  <c r="GG14" i="5"/>
  <c r="BM53" i="5"/>
  <c r="GE45" i="5"/>
  <c r="IP25" i="5"/>
  <c r="GF25" i="5"/>
  <c r="BB43" i="4"/>
  <c r="AZ5" i="2"/>
  <c r="AZ4" i="2"/>
  <c r="BA6" i="2"/>
  <c r="BE8" i="2" l="1"/>
  <c r="BE11" i="2" s="1"/>
  <c r="BE63" i="2"/>
  <c r="DX47" i="5"/>
  <c r="BF87" i="2" s="1"/>
  <c r="BO47" i="5"/>
  <c r="DY22" i="5"/>
  <c r="DY48" i="5" s="1"/>
  <c r="BG88" i="2" s="1"/>
  <c r="BP48" i="5"/>
  <c r="DX22" i="5"/>
  <c r="DX48" i="5" s="1"/>
  <c r="BF88" i="2" s="1"/>
  <c r="BO48" i="5"/>
  <c r="BD92" i="2"/>
  <c r="BE34" i="2"/>
  <c r="DY21" i="5"/>
  <c r="DY47" i="5" s="1"/>
  <c r="BG87" i="2" s="1"/>
  <c r="BP47" i="5"/>
  <c r="BA23" i="3"/>
  <c r="AZ24" i="3"/>
  <c r="AZ29" i="3" s="1"/>
  <c r="AZ39" i="3" s="1"/>
  <c r="AU66" i="2"/>
  <c r="AV62" i="2" s="1"/>
  <c r="BE35" i="3"/>
  <c r="BE28" i="3"/>
  <c r="BF22" i="3"/>
  <c r="BE30" i="3"/>
  <c r="AW6" i="3"/>
  <c r="AW9" i="3" s="1"/>
  <c r="AW100" i="2"/>
  <c r="Y35" i="2"/>
  <c r="Y97" i="2"/>
  <c r="Y95" i="2"/>
  <c r="Y98" i="2"/>
  <c r="Y29" i="2"/>
  <c r="Y32" i="2"/>
  <c r="Y25" i="2"/>
  <c r="Y26" i="2" s="1"/>
  <c r="Y41" i="2"/>
  <c r="Y31" i="3"/>
  <c r="Y37" i="3"/>
  <c r="IR35" i="5"/>
  <c r="GH35" i="5"/>
  <c r="IR21" i="5"/>
  <c r="GH21" i="5"/>
  <c r="BC6" i="6"/>
  <c r="BC4" i="6" s="1"/>
  <c r="BC15" i="6"/>
  <c r="GH18" i="5"/>
  <c r="IR18" i="5"/>
  <c r="GH31" i="5"/>
  <c r="IR31" i="5"/>
  <c r="IR33" i="5"/>
  <c r="GH33" i="5"/>
  <c r="IR30" i="5"/>
  <c r="GH30" i="5"/>
  <c r="IR23" i="5"/>
  <c r="GH23" i="5"/>
  <c r="BC96" i="2"/>
  <c r="AV64" i="2"/>
  <c r="IQ22" i="5"/>
  <c r="IQ48" i="5" s="1"/>
  <c r="GG22" i="5"/>
  <c r="GG48" i="5" s="1"/>
  <c r="GG35" i="5"/>
  <c r="IQ35" i="5"/>
  <c r="GG37" i="5"/>
  <c r="IQ37" i="5"/>
  <c r="BE92" i="4"/>
  <c r="IQ36" i="5"/>
  <c r="GG36" i="5"/>
  <c r="GE44" i="5"/>
  <c r="GE39" i="5"/>
  <c r="GG23" i="5"/>
  <c r="GG47" i="5" s="1"/>
  <c r="IQ23" i="5"/>
  <c r="IQ47" i="5" s="1"/>
  <c r="BF34" i="2" s="1"/>
  <c r="BA9" i="6"/>
  <c r="AY73" i="2" s="1"/>
  <c r="AY65" i="2" s="1"/>
  <c r="BB12" i="6"/>
  <c r="BB14" i="6"/>
  <c r="GG19" i="5"/>
  <c r="GG45" i="5" s="1"/>
  <c r="DX45" i="5"/>
  <c r="BF85" i="2" s="1"/>
  <c r="IQ19" i="5"/>
  <c r="IQ45" i="5" s="1"/>
  <c r="GH27" i="5"/>
  <c r="IR27" i="5"/>
  <c r="IR13" i="5"/>
  <c r="GH13" i="5"/>
  <c r="GH32" i="5"/>
  <c r="IR32" i="5"/>
  <c r="DY19" i="5"/>
  <c r="BP45" i="5"/>
  <c r="GH29" i="5"/>
  <c r="IR29" i="5"/>
  <c r="GH7" i="5"/>
  <c r="DY7" i="5"/>
  <c r="IR7" i="5"/>
  <c r="BP12" i="5"/>
  <c r="BP24" i="5"/>
  <c r="DY24" i="5" s="1"/>
  <c r="BP14" i="5"/>
  <c r="DY14" i="5" s="1"/>
  <c r="BP15" i="5"/>
  <c r="DY15" i="5" s="1"/>
  <c r="BP20" i="5"/>
  <c r="BP16" i="5"/>
  <c r="DY16" i="5" s="1"/>
  <c r="BP17" i="5"/>
  <c r="DY17" i="5" s="1"/>
  <c r="BQ6" i="5"/>
  <c r="BQ4" i="5" s="1"/>
  <c r="BQ32" i="5"/>
  <c r="DZ32" i="5" s="1"/>
  <c r="BQ28" i="5"/>
  <c r="DZ28" i="5" s="1"/>
  <c r="BQ18" i="5"/>
  <c r="DZ18" i="5" s="1"/>
  <c r="BQ7" i="5"/>
  <c r="BQ23" i="5"/>
  <c r="DZ23" i="5" s="1"/>
  <c r="BQ36" i="5"/>
  <c r="DZ36" i="5" s="1"/>
  <c r="BQ26" i="5"/>
  <c r="DZ26" i="5" s="1"/>
  <c r="BQ22" i="5"/>
  <c r="BQ15" i="5"/>
  <c r="DZ15" i="5" s="1"/>
  <c r="BQ17" i="5"/>
  <c r="DZ17" i="5" s="1"/>
  <c r="BQ29" i="5"/>
  <c r="DZ29" i="5" s="1"/>
  <c r="BQ37" i="5"/>
  <c r="DZ37" i="5" s="1"/>
  <c r="BQ16" i="5"/>
  <c r="DZ16" i="5" s="1"/>
  <c r="BQ27" i="5"/>
  <c r="DZ27" i="5" s="1"/>
  <c r="BQ35" i="5"/>
  <c r="DZ35" i="5" s="1"/>
  <c r="BQ21" i="5"/>
  <c r="BQ30" i="5"/>
  <c r="DZ30" i="5" s="1"/>
  <c r="BQ20" i="5"/>
  <c r="BQ12" i="5"/>
  <c r="BQ34" i="5"/>
  <c r="DZ34" i="5" s="1"/>
  <c r="BQ24" i="5"/>
  <c r="DZ24" i="5" s="1"/>
  <c r="BQ19" i="5"/>
  <c r="BQ13" i="5"/>
  <c r="DZ13" i="5" s="1"/>
  <c r="BQ25" i="5"/>
  <c r="DZ25" i="5" s="1"/>
  <c r="BQ33" i="5"/>
  <c r="DZ33" i="5" s="1"/>
  <c r="BQ14" i="5"/>
  <c r="DZ14" i="5" s="1"/>
  <c r="BQ31" i="5"/>
  <c r="DZ31" i="5" s="1"/>
  <c r="IQ15" i="5"/>
  <c r="GG15" i="5"/>
  <c r="IP12" i="5"/>
  <c r="GF12" i="5"/>
  <c r="DW39" i="5"/>
  <c r="BE71" i="4"/>
  <c r="BE81" i="4"/>
  <c r="BE29" i="4" s="1"/>
  <c r="BE144" i="4"/>
  <c r="BE50" i="4" s="1"/>
  <c r="IP20" i="5"/>
  <c r="IP46" i="5" s="1"/>
  <c r="DW46" i="5"/>
  <c r="BE86" i="2" s="1"/>
  <c r="GF20" i="5"/>
  <c r="GF46" i="5" s="1"/>
  <c r="DX20" i="5"/>
  <c r="BO46" i="5"/>
  <c r="IO39" i="5"/>
  <c r="BD51" i="2" s="1"/>
  <c r="BD96" i="2" s="1"/>
  <c r="IO44" i="5"/>
  <c r="IQ13" i="5"/>
  <c r="GG13" i="5"/>
  <c r="DX12" i="5"/>
  <c r="BO44" i="5"/>
  <c r="BO39" i="5"/>
  <c r="BF55" i="2" s="1"/>
  <c r="BB15" i="6"/>
  <c r="BF93" i="4"/>
  <c r="BF13" i="4" s="1"/>
  <c r="BF7" i="4"/>
  <c r="BF5" i="4" s="1"/>
  <c r="BF92" i="4"/>
  <c r="BF91" i="4"/>
  <c r="BF11" i="4" s="1"/>
  <c r="BF114" i="4"/>
  <c r="BF298" i="4"/>
  <c r="BF200" i="4"/>
  <c r="BF81" i="4"/>
  <c r="BF29" i="4" s="1"/>
  <c r="BF229" i="4"/>
  <c r="BF88" i="4"/>
  <c r="BF142" i="4"/>
  <c r="BF104" i="4"/>
  <c r="BF260" i="4"/>
  <c r="BF57" i="4"/>
  <c r="BF71" i="4"/>
  <c r="BF19" i="4" s="1"/>
  <c r="BF170" i="4"/>
  <c r="BF99" i="4"/>
  <c r="BF138" i="4"/>
  <c r="BF139" i="4"/>
  <c r="BF38" i="4" s="1"/>
  <c r="AZ57" i="2" s="1"/>
  <c r="AW22" i="2"/>
  <c r="AW23" i="2" s="1"/>
  <c r="AW52" i="2"/>
  <c r="AW50" i="2" s="1"/>
  <c r="GG18" i="5"/>
  <c r="IQ18" i="5"/>
  <c r="AX22" i="2"/>
  <c r="AX23" i="2" s="1"/>
  <c r="AX52" i="2"/>
  <c r="AX50" i="2" s="1"/>
  <c r="GG28" i="5"/>
  <c r="IQ28" i="5"/>
  <c r="BD43" i="4"/>
  <c r="IQ26" i="5"/>
  <c r="GG26" i="5"/>
  <c r="IQ16" i="5"/>
  <c r="GG16" i="5"/>
  <c r="IR28" i="5"/>
  <c r="GH28" i="5"/>
  <c r="GH25" i="5"/>
  <c r="IR25" i="5"/>
  <c r="IR26" i="5"/>
  <c r="GH26" i="5"/>
  <c r="GH34" i="5"/>
  <c r="IR34" i="5"/>
  <c r="GH37" i="5"/>
  <c r="IR37" i="5"/>
  <c r="IR36" i="5"/>
  <c r="GH36" i="5"/>
  <c r="GH22" i="5"/>
  <c r="GH48" i="5" s="1"/>
  <c r="IR22" i="5"/>
  <c r="IR48" i="5" s="1"/>
  <c r="EA11" i="5"/>
  <c r="BR5" i="5"/>
  <c r="BS11" i="5"/>
  <c r="GJ11" i="5"/>
  <c r="IT11" i="5"/>
  <c r="BE7" i="6"/>
  <c r="BD5" i="6"/>
  <c r="BH8" i="4"/>
  <c r="BG6" i="4"/>
  <c r="BG111" i="4"/>
  <c r="BG83" i="4"/>
  <c r="BG70" i="4"/>
  <c r="BG18" i="4" s="1"/>
  <c r="BG20" i="4"/>
  <c r="BG73" i="4"/>
  <c r="BG15" i="4"/>
  <c r="BG26" i="4"/>
  <c r="BG25" i="4"/>
  <c r="BG75" i="4"/>
  <c r="BG101" i="4"/>
  <c r="BG21" i="4" s="1"/>
  <c r="BG32" i="4"/>
  <c r="BG12" i="4"/>
  <c r="BG31" i="4"/>
  <c r="BG34" i="4"/>
  <c r="BG79" i="4"/>
  <c r="BG16" i="4"/>
  <c r="BG17" i="4"/>
  <c r="BG74" i="4"/>
  <c r="BG22" i="4" s="1"/>
  <c r="BG85" i="4"/>
  <c r="BG33" i="4" s="1"/>
  <c r="BG30" i="4"/>
  <c r="BG103" i="4"/>
  <c r="BG36" i="4"/>
  <c r="BA58" i="2" s="1"/>
  <c r="BA72" i="2" s="1"/>
  <c r="BG35" i="4"/>
  <c r="BG23" i="4"/>
  <c r="BG28" i="4"/>
  <c r="BG27" i="4"/>
  <c r="BG14" i="4"/>
  <c r="GG34" i="5"/>
  <c r="IQ34" i="5"/>
  <c r="BN53" i="5"/>
  <c r="BE99" i="4"/>
  <c r="BE104" i="4"/>
  <c r="BE24" i="4" s="1"/>
  <c r="BE90" i="4"/>
  <c r="BE138" i="4"/>
  <c r="BE49" i="4" s="1"/>
  <c r="BE91" i="4"/>
  <c r="BE11" i="4" s="1"/>
  <c r="BE93" i="4"/>
  <c r="BE13" i="4" s="1"/>
  <c r="GG25" i="5"/>
  <c r="IQ25" i="5"/>
  <c r="DW44" i="5"/>
  <c r="BE84" i="2" s="1"/>
  <c r="IQ30" i="5"/>
  <c r="GG30" i="5"/>
  <c r="IQ31" i="5"/>
  <c r="GG31" i="5"/>
  <c r="BB16" i="6"/>
  <c r="BA4" i="2"/>
  <c r="BB6" i="2"/>
  <c r="BA5" i="2"/>
  <c r="BF8" i="2" l="1"/>
  <c r="BF11" i="2" s="1"/>
  <c r="BF63" i="2"/>
  <c r="GH47" i="5"/>
  <c r="BF19" i="2"/>
  <c r="IR47" i="5"/>
  <c r="DZ22" i="5"/>
  <c r="DZ48" i="5" s="1"/>
  <c r="BH88" i="2" s="1"/>
  <c r="BQ48" i="5"/>
  <c r="BG19" i="2"/>
  <c r="BG34" i="2"/>
  <c r="DZ21" i="5"/>
  <c r="DZ47" i="5" s="1"/>
  <c r="BH87" i="2" s="1"/>
  <c r="BQ47" i="5"/>
  <c r="BE92" i="2"/>
  <c r="BO53" i="5"/>
  <c r="AY31" i="2"/>
  <c r="BG22" i="3"/>
  <c r="BF35" i="3"/>
  <c r="BF28" i="3"/>
  <c r="BF30" i="3"/>
  <c r="AV66" i="2"/>
  <c r="AW62" i="2" s="1"/>
  <c r="BF49" i="4"/>
  <c r="BA24" i="3"/>
  <c r="BA29" i="3" s="1"/>
  <c r="BA39" i="3" s="1"/>
  <c r="BB23" i="3"/>
  <c r="Y44" i="2"/>
  <c r="Y46" i="2" s="1"/>
  <c r="Y47" i="2" s="1"/>
  <c r="Y42" i="2"/>
  <c r="Y70" i="2"/>
  <c r="Y71" i="2" s="1"/>
  <c r="Y75" i="2" s="1"/>
  <c r="AX6" i="3"/>
  <c r="AX9" i="3" s="1"/>
  <c r="AX100" i="2"/>
  <c r="Z13" i="2"/>
  <c r="Z17" i="2" s="1"/>
  <c r="Z27" i="3"/>
  <c r="Y38" i="3"/>
  <c r="BD15" i="6"/>
  <c r="BD6" i="6"/>
  <c r="BD4" i="6" s="1"/>
  <c r="EB11" i="5"/>
  <c r="BS5" i="5"/>
  <c r="GK11" i="5"/>
  <c r="IU11" i="5"/>
  <c r="BF37" i="4"/>
  <c r="AZ56" i="2" s="1"/>
  <c r="IQ12" i="5"/>
  <c r="GG12" i="5"/>
  <c r="DX44" i="5"/>
  <c r="BF84" i="2" s="1"/>
  <c r="DX39" i="5"/>
  <c r="IP44" i="5"/>
  <c r="IP39" i="5"/>
  <c r="BE51" i="2" s="1"/>
  <c r="IS31" i="5"/>
  <c r="GI31" i="5"/>
  <c r="IS13" i="5"/>
  <c r="GI13" i="5"/>
  <c r="DZ12" i="5"/>
  <c r="BQ44" i="5"/>
  <c r="BQ39" i="5"/>
  <c r="BH55" i="2" s="1"/>
  <c r="IS35" i="5"/>
  <c r="GI35" i="5"/>
  <c r="GI29" i="5"/>
  <c r="IS29" i="5"/>
  <c r="IS26" i="5"/>
  <c r="GI26" i="5"/>
  <c r="IS18" i="5"/>
  <c r="GI18" i="5"/>
  <c r="IR17" i="5"/>
  <c r="GH17" i="5"/>
  <c r="IR14" i="5"/>
  <c r="GH14" i="5"/>
  <c r="BB9" i="6"/>
  <c r="AZ73" i="2" s="1"/>
  <c r="AZ65" i="2" s="1"/>
  <c r="BE37" i="4"/>
  <c r="AY56" i="2" s="1"/>
  <c r="BC16" i="6"/>
  <c r="BF7" i="6"/>
  <c r="BE5" i="6"/>
  <c r="BR7" i="5"/>
  <c r="BR6" i="5"/>
  <c r="BR4" i="5" s="1"/>
  <c r="AX37" i="2"/>
  <c r="AW37" i="2"/>
  <c r="BF90" i="4"/>
  <c r="BF76" i="4"/>
  <c r="BF24" i="4" s="1"/>
  <c r="BF43" i="4" s="1"/>
  <c r="BF144" i="4"/>
  <c r="BF50" i="4" s="1"/>
  <c r="BE19" i="4"/>
  <c r="BE47" i="4"/>
  <c r="IS14" i="5"/>
  <c r="GI14" i="5"/>
  <c r="DZ19" i="5"/>
  <c r="BQ45" i="5"/>
  <c r="BQ46" i="5"/>
  <c r="DZ20" i="5"/>
  <c r="IS27" i="5"/>
  <c r="GI27" i="5"/>
  <c r="GI17" i="5"/>
  <c r="IS17" i="5"/>
  <c r="GI36" i="5"/>
  <c r="IS36" i="5"/>
  <c r="GI28" i="5"/>
  <c r="IS28" i="5"/>
  <c r="IR16" i="5"/>
  <c r="GH16" i="5"/>
  <c r="IR24" i="5"/>
  <c r="GH24" i="5"/>
  <c r="DY45" i="5"/>
  <c r="BG85" i="2" s="1"/>
  <c r="GH19" i="5"/>
  <c r="GH45" i="5" s="1"/>
  <c r="IR19" i="5"/>
  <c r="IR45" i="5" s="1"/>
  <c r="BC14" i="6"/>
  <c r="BC12" i="6"/>
  <c r="BE48" i="4"/>
  <c r="AY28" i="2" s="1"/>
  <c r="BE10" i="4"/>
  <c r="BE42" i="4" s="1"/>
  <c r="BG92" i="4"/>
  <c r="BG7" i="4"/>
  <c r="BG5" i="4" s="1"/>
  <c r="BG260" i="4"/>
  <c r="BG170" i="4"/>
  <c r="BG114" i="4"/>
  <c r="BG81" i="4"/>
  <c r="BG29" i="4" s="1"/>
  <c r="BG229" i="4"/>
  <c r="BG200" i="4"/>
  <c r="BG57" i="4"/>
  <c r="BG142" i="4"/>
  <c r="BG104" i="4"/>
  <c r="BG298" i="4"/>
  <c r="BG88" i="4"/>
  <c r="BG99" i="4"/>
  <c r="BG139" i="4"/>
  <c r="BG38" i="4" s="1"/>
  <c r="BA57" i="2" s="1"/>
  <c r="BF47" i="4"/>
  <c r="GI33" i="5"/>
  <c r="IS33" i="5"/>
  <c r="IS24" i="5"/>
  <c r="GI24" i="5"/>
  <c r="IS30" i="5"/>
  <c r="GI30" i="5"/>
  <c r="IS16" i="5"/>
  <c r="GI16" i="5"/>
  <c r="IS15" i="5"/>
  <c r="GI15" i="5"/>
  <c r="IS23" i="5"/>
  <c r="GI23" i="5"/>
  <c r="IS32" i="5"/>
  <c r="GI32" i="5"/>
  <c r="DY20" i="5"/>
  <c r="BP46" i="5"/>
  <c r="BP44" i="5"/>
  <c r="DY12" i="5"/>
  <c r="BP39" i="5"/>
  <c r="BG55" i="2" s="1"/>
  <c r="BI8" i="4"/>
  <c r="BH6" i="4"/>
  <c r="BH79" i="4"/>
  <c r="BH27" i="4" s="1"/>
  <c r="BH74" i="4"/>
  <c r="BH35" i="4"/>
  <c r="BH34" i="4"/>
  <c r="BH36" i="4"/>
  <c r="BB58" i="2" s="1"/>
  <c r="BB72" i="2" s="1"/>
  <c r="BH70" i="4"/>
  <c r="BH15" i="4"/>
  <c r="BH30" i="4"/>
  <c r="BH14" i="4"/>
  <c r="BH17" i="4"/>
  <c r="BH28" i="4"/>
  <c r="BH20" i="4"/>
  <c r="BH75" i="4"/>
  <c r="BH85" i="4"/>
  <c r="BH33" i="4" s="1"/>
  <c r="BH26" i="4"/>
  <c r="BH32" i="4"/>
  <c r="BH12" i="4"/>
  <c r="BH83" i="4"/>
  <c r="BH31" i="4" s="1"/>
  <c r="BH101" i="4"/>
  <c r="BH73" i="4"/>
  <c r="BH21" i="4" s="1"/>
  <c r="BH103" i="4"/>
  <c r="BH23" i="4" s="1"/>
  <c r="BH22" i="4"/>
  <c r="BH25" i="4"/>
  <c r="BH111" i="4"/>
  <c r="BH16" i="4"/>
  <c r="IQ20" i="5"/>
  <c r="IQ46" i="5" s="1"/>
  <c r="DX46" i="5"/>
  <c r="BF86" i="2" s="1"/>
  <c r="GG20" i="5"/>
  <c r="GG46" i="5" s="1"/>
  <c r="GF44" i="5"/>
  <c r="GF39" i="5"/>
  <c r="IS25" i="5"/>
  <c r="GI25" i="5"/>
  <c r="IS34" i="5"/>
  <c r="GI34" i="5"/>
  <c r="IS21" i="5"/>
  <c r="IS47" i="5" s="1"/>
  <c r="IS37" i="5"/>
  <c r="GI37" i="5"/>
  <c r="IS22" i="5"/>
  <c r="IS48" i="5" s="1"/>
  <c r="GI22" i="5"/>
  <c r="GI48" i="5" s="1"/>
  <c r="GI7" i="5"/>
  <c r="DZ7" i="5"/>
  <c r="IS7" i="5"/>
  <c r="IR15" i="5"/>
  <c r="GH15" i="5"/>
  <c r="BC13" i="6"/>
  <c r="BB4" i="2"/>
  <c r="BC6" i="2"/>
  <c r="BB5" i="2"/>
  <c r="BG8" i="2" l="1"/>
  <c r="BG11" i="2" s="1"/>
  <c r="BG63" i="2"/>
  <c r="AZ31" i="2"/>
  <c r="BH19" i="2"/>
  <c r="GI21" i="5"/>
  <c r="GI47" i="5" s="1"/>
  <c r="BH34" i="2"/>
  <c r="BE43" i="4"/>
  <c r="BB24" i="3"/>
  <c r="BB29" i="3" s="1"/>
  <c r="BB39" i="3" s="1"/>
  <c r="BC23" i="3"/>
  <c r="BG35" i="3"/>
  <c r="BH22" i="3"/>
  <c r="BG28" i="3"/>
  <c r="BG30" i="3"/>
  <c r="AY6" i="3"/>
  <c r="AY9" i="3" s="1"/>
  <c r="AY100" i="2"/>
  <c r="Z35" i="2"/>
  <c r="Z97" i="2"/>
  <c r="Z95" i="2"/>
  <c r="Z98" i="2"/>
  <c r="Z32" i="2"/>
  <c r="Z29" i="2"/>
  <c r="Z25" i="2"/>
  <c r="Z26" i="2" s="1"/>
  <c r="Z41" i="2"/>
  <c r="Z31" i="3"/>
  <c r="Z37" i="3"/>
  <c r="AZ22" i="2"/>
  <c r="AZ23" i="2" s="1"/>
  <c r="BG76" i="4"/>
  <c r="BG24" i="4" s="1"/>
  <c r="BG71" i="4"/>
  <c r="BG91" i="4"/>
  <c r="BG11" i="4" s="1"/>
  <c r="AX64" i="2"/>
  <c r="BR27" i="5"/>
  <c r="EA27" i="5" s="1"/>
  <c r="BR31" i="5"/>
  <c r="EA31" i="5" s="1"/>
  <c r="BR17" i="5"/>
  <c r="EA17" i="5" s="1"/>
  <c r="BR25" i="5"/>
  <c r="EA25" i="5" s="1"/>
  <c r="BR35" i="5"/>
  <c r="EA35" i="5" s="1"/>
  <c r="BR26" i="5"/>
  <c r="EA26" i="5" s="1"/>
  <c r="BR32" i="5"/>
  <c r="EA32" i="5" s="1"/>
  <c r="IS12" i="5"/>
  <c r="DZ44" i="5"/>
  <c r="BH84" i="2" s="1"/>
  <c r="GI12" i="5"/>
  <c r="DZ39" i="5"/>
  <c r="BF92" i="2"/>
  <c r="BD12" i="6"/>
  <c r="BD14" i="6"/>
  <c r="AY22" i="2"/>
  <c r="AY23" i="2" s="1"/>
  <c r="AY52" i="2"/>
  <c r="AY50" i="2" s="1"/>
  <c r="BF48" i="4"/>
  <c r="AZ28" i="2" s="1"/>
  <c r="BF10" i="4"/>
  <c r="BF42" i="4" s="1"/>
  <c r="BR18" i="5"/>
  <c r="EA18" i="5" s="1"/>
  <c r="BR23" i="5"/>
  <c r="EA23" i="5" s="1"/>
  <c r="BR29" i="5"/>
  <c r="EA29" i="5" s="1"/>
  <c r="BR14" i="5"/>
  <c r="EA14" i="5" s="1"/>
  <c r="BR36" i="5"/>
  <c r="EA36" i="5" s="1"/>
  <c r="BR22" i="5"/>
  <c r="BR37" i="5"/>
  <c r="EA37" i="5" s="1"/>
  <c r="BE96" i="2"/>
  <c r="GG39" i="5"/>
  <c r="GG44" i="5"/>
  <c r="BD13" i="6"/>
  <c r="BH18" i="4"/>
  <c r="GH20" i="5"/>
  <c r="GH46" i="5" s="1"/>
  <c r="DY46" i="5"/>
  <c r="BG86" i="2" s="1"/>
  <c r="IR20" i="5"/>
  <c r="IR46" i="5" s="1"/>
  <c r="BG37" i="4"/>
  <c r="BA56" i="2" s="1"/>
  <c r="BH144" i="4"/>
  <c r="BH50" i="4" s="1"/>
  <c r="BH91" i="4"/>
  <c r="BH11" i="4" s="1"/>
  <c r="BH7" i="4"/>
  <c r="BH5" i="4" s="1"/>
  <c r="BH298" i="4"/>
  <c r="BH88" i="4"/>
  <c r="BH229" i="4"/>
  <c r="BH71" i="4"/>
  <c r="BH47" i="4" s="1"/>
  <c r="BH170" i="4"/>
  <c r="BH114" i="4"/>
  <c r="BH138" i="4"/>
  <c r="BH76" i="4"/>
  <c r="BH81" i="4"/>
  <c r="BH29" i="4" s="1"/>
  <c r="BH200" i="4"/>
  <c r="BH260" i="4"/>
  <c r="BH104" i="4"/>
  <c r="BH142" i="4"/>
  <c r="BH57" i="4"/>
  <c r="BH90" i="4"/>
  <c r="BH99" i="4"/>
  <c r="BH139" i="4"/>
  <c r="BH38" i="4" s="1"/>
  <c r="BB57" i="2" s="1"/>
  <c r="IR12" i="5"/>
  <c r="GH12" i="5"/>
  <c r="DY39" i="5"/>
  <c r="DY44" i="5"/>
  <c r="BG84" i="2" s="1"/>
  <c r="BG138" i="4"/>
  <c r="BG49" i="4" s="1"/>
  <c r="BG90" i="4"/>
  <c r="BG144" i="4"/>
  <c r="BG50" i="4" s="1"/>
  <c r="BG93" i="4"/>
  <c r="BG13" i="4" s="1"/>
  <c r="BC9" i="6"/>
  <c r="BA73" i="2" s="1"/>
  <c r="BA65" i="2" s="1"/>
  <c r="GI19" i="5"/>
  <c r="GI45" i="5" s="1"/>
  <c r="IS19" i="5"/>
  <c r="IS45" i="5" s="1"/>
  <c r="DZ45" i="5"/>
  <c r="BH85" i="2" s="1"/>
  <c r="AW64" i="2"/>
  <c r="AW66" i="2" s="1"/>
  <c r="AX62" i="2" s="1"/>
  <c r="BR13" i="5"/>
  <c r="EA13" i="5" s="1"/>
  <c r="BR21" i="5"/>
  <c r="BR24" i="5"/>
  <c r="EA24" i="5" s="1"/>
  <c r="BR33" i="5"/>
  <c r="EA33" i="5" s="1"/>
  <c r="GJ7" i="5"/>
  <c r="EA7" i="5"/>
  <c r="IT7" i="5"/>
  <c r="BR15" i="5"/>
  <c r="EA15" i="5" s="1"/>
  <c r="BR12" i="5"/>
  <c r="BE6" i="6"/>
  <c r="BE4" i="6" s="1"/>
  <c r="IQ44" i="5"/>
  <c r="IQ39" i="5"/>
  <c r="BF51" i="2" s="1"/>
  <c r="BS6" i="5"/>
  <c r="BS4" i="5" s="1"/>
  <c r="BS32" i="5"/>
  <c r="EB32" i="5" s="1"/>
  <c r="BS29" i="5"/>
  <c r="EB29" i="5" s="1"/>
  <c r="BS20" i="5"/>
  <c r="BS17" i="5"/>
  <c r="EB17" i="5" s="1"/>
  <c r="BS18" i="5"/>
  <c r="EB18" i="5" s="1"/>
  <c r="BS35" i="5"/>
  <c r="EB35" i="5" s="1"/>
  <c r="BS23" i="5"/>
  <c r="EB23" i="5" s="1"/>
  <c r="BS13" i="5"/>
  <c r="EB13" i="5" s="1"/>
  <c r="BS37" i="5"/>
  <c r="EB37" i="5" s="1"/>
  <c r="BS25" i="5"/>
  <c r="EB25" i="5" s="1"/>
  <c r="BS16" i="5"/>
  <c r="EB16" i="5" s="1"/>
  <c r="BS30" i="5"/>
  <c r="EB30" i="5" s="1"/>
  <c r="BS33" i="5"/>
  <c r="EB33" i="5" s="1"/>
  <c r="BS31" i="5"/>
  <c r="EB31" i="5" s="1"/>
  <c r="BS28" i="5"/>
  <c r="EB28" i="5" s="1"/>
  <c r="BS19" i="5"/>
  <c r="BS12" i="5"/>
  <c r="BS14" i="5"/>
  <c r="EB14" i="5" s="1"/>
  <c r="BS22" i="5"/>
  <c r="BS36" i="5"/>
  <c r="EB36" i="5" s="1"/>
  <c r="BS24" i="5"/>
  <c r="EB24" i="5" s="1"/>
  <c r="BS7" i="5"/>
  <c r="BS21" i="5"/>
  <c r="BS27" i="5"/>
  <c r="EB27" i="5" s="1"/>
  <c r="BS26" i="5"/>
  <c r="EB26" i="5" s="1"/>
  <c r="BS15" i="5"/>
  <c r="EB15" i="5" s="1"/>
  <c r="BS34" i="5"/>
  <c r="EB34" i="5" s="1"/>
  <c r="BD16" i="6"/>
  <c r="BJ8" i="4"/>
  <c r="BI6" i="4"/>
  <c r="BI111" i="4"/>
  <c r="BI31" i="4" s="1"/>
  <c r="BI30" i="4"/>
  <c r="BI28" i="4"/>
  <c r="BI70" i="4"/>
  <c r="BI103" i="4"/>
  <c r="BI23" i="4" s="1"/>
  <c r="BI26" i="4"/>
  <c r="BI25" i="4"/>
  <c r="BI75" i="4"/>
  <c r="BI20" i="4"/>
  <c r="BI35" i="4"/>
  <c r="BI15" i="4"/>
  <c r="BI101" i="4"/>
  <c r="BI85" i="4"/>
  <c r="BI33" i="4" s="1"/>
  <c r="BI83" i="4"/>
  <c r="BI18" i="4"/>
  <c r="BI36" i="4"/>
  <c r="BC58" i="2" s="1"/>
  <c r="BC72" i="2" s="1"/>
  <c r="BI16" i="4"/>
  <c r="BI79" i="4"/>
  <c r="BI74" i="4"/>
  <c r="BI22" i="4" s="1"/>
  <c r="BI73" i="4"/>
  <c r="BI21" i="4" s="1"/>
  <c r="BI34" i="4"/>
  <c r="BI14" i="4"/>
  <c r="BI17" i="4"/>
  <c r="BI32" i="4"/>
  <c r="BI12" i="4"/>
  <c r="BI27" i="4"/>
  <c r="BP53" i="5"/>
  <c r="IS20" i="5"/>
  <c r="IS46" i="5" s="1"/>
  <c r="GI20" i="5"/>
  <c r="GI46" i="5" s="1"/>
  <c r="DZ46" i="5"/>
  <c r="BH86" i="2" s="1"/>
  <c r="BR16" i="5"/>
  <c r="EA16" i="5" s="1"/>
  <c r="BR30" i="5"/>
  <c r="EA30" i="5" s="1"/>
  <c r="BR20" i="5"/>
  <c r="BR19" i="5"/>
  <c r="BR34" i="5"/>
  <c r="EA34" i="5" s="1"/>
  <c r="BR28" i="5"/>
  <c r="EA28" i="5" s="1"/>
  <c r="BG7" i="6"/>
  <c r="BF5" i="6"/>
  <c r="BQ53" i="5"/>
  <c r="BC5" i="2"/>
  <c r="BD6" i="2"/>
  <c r="BC4" i="2"/>
  <c r="BH8" i="2" l="1"/>
  <c r="BH11" i="2" s="1"/>
  <c r="BH63" i="2"/>
  <c r="EA22" i="5"/>
  <c r="EA48" i="5" s="1"/>
  <c r="BI88" i="2" s="1"/>
  <c r="BR48" i="5"/>
  <c r="EB22" i="5"/>
  <c r="EB48" i="5" s="1"/>
  <c r="BJ88" i="2" s="1"/>
  <c r="BS48" i="5"/>
  <c r="EA21" i="5"/>
  <c r="EA47" i="5" s="1"/>
  <c r="BI87" i="2" s="1"/>
  <c r="BR47" i="5"/>
  <c r="EB21" i="5"/>
  <c r="EB47" i="5" s="1"/>
  <c r="BJ87" i="2" s="1"/>
  <c r="BS47" i="5"/>
  <c r="BG92" i="2"/>
  <c r="BD23" i="3"/>
  <c r="BC24" i="3"/>
  <c r="BC29" i="3" s="1"/>
  <c r="BC39" i="3" s="1"/>
  <c r="BH35" i="3"/>
  <c r="BH28" i="3"/>
  <c r="BI22" i="3"/>
  <c r="BH30" i="3"/>
  <c r="BH49" i="4"/>
  <c r="BB31" i="2" s="1"/>
  <c r="Z42" i="2"/>
  <c r="Z70" i="2"/>
  <c r="Z71" i="2" s="1"/>
  <c r="Z75" i="2" s="1"/>
  <c r="Z44" i="2"/>
  <c r="Z46" i="2" s="1"/>
  <c r="Z47" i="2" s="1"/>
  <c r="Z38" i="3"/>
  <c r="AA27" i="3"/>
  <c r="AA13" i="2"/>
  <c r="AA17" i="2" s="1"/>
  <c r="AZ6" i="3"/>
  <c r="AZ9" i="3" s="1"/>
  <c r="AZ100" i="2"/>
  <c r="BB22" i="2"/>
  <c r="BB23" i="2" s="1"/>
  <c r="IU27" i="5"/>
  <c r="GK27" i="5"/>
  <c r="GK36" i="5"/>
  <c r="IU36" i="5"/>
  <c r="EB19" i="5"/>
  <c r="BS45" i="5"/>
  <c r="IU30" i="5"/>
  <c r="GK30" i="5"/>
  <c r="GK13" i="5"/>
  <c r="IU13" i="5"/>
  <c r="IU17" i="5"/>
  <c r="GK17" i="5"/>
  <c r="BE12" i="6"/>
  <c r="BE9" i="6" s="1"/>
  <c r="BC73" i="2" s="1"/>
  <c r="BC65" i="2" s="1"/>
  <c r="BE15" i="6"/>
  <c r="IT24" i="5"/>
  <c r="GJ24" i="5"/>
  <c r="AX66" i="2"/>
  <c r="AY62" i="2" s="1"/>
  <c r="BA31" i="2"/>
  <c r="IR44" i="5"/>
  <c r="IR39" i="5"/>
  <c r="BG51" i="2" s="1"/>
  <c r="BH92" i="4"/>
  <c r="BH37" i="4" s="1"/>
  <c r="BB56" i="2" s="1"/>
  <c r="IT36" i="5"/>
  <c r="GJ36" i="5"/>
  <c r="GJ18" i="5"/>
  <c r="IT18" i="5"/>
  <c r="AY37" i="2"/>
  <c r="GJ32" i="5"/>
  <c r="IT32" i="5"/>
  <c r="IT17" i="5"/>
  <c r="GJ17" i="5"/>
  <c r="AZ52" i="2"/>
  <c r="AZ50" i="2" s="1"/>
  <c r="BF6" i="6"/>
  <c r="BF4" i="6" s="1"/>
  <c r="EA19" i="5"/>
  <c r="BR45" i="5"/>
  <c r="IT22" i="5"/>
  <c r="IT48" i="5" s="1"/>
  <c r="GJ22" i="5"/>
  <c r="GJ48" i="5" s="1"/>
  <c r="IT23" i="5"/>
  <c r="GJ23" i="5"/>
  <c r="IS44" i="5"/>
  <c r="IS39" i="5"/>
  <c r="BH51" i="2" s="1"/>
  <c r="IT25" i="5"/>
  <c r="GJ25" i="5"/>
  <c r="BG5" i="6"/>
  <c r="BH7" i="6"/>
  <c r="BR46" i="5"/>
  <c r="EA20" i="5"/>
  <c r="GJ28" i="5"/>
  <c r="IT28" i="5"/>
  <c r="GJ30" i="5"/>
  <c r="IT30" i="5"/>
  <c r="BI93" i="4"/>
  <c r="BI13" i="4" s="1"/>
  <c r="BI7" i="4"/>
  <c r="BI5" i="4" s="1"/>
  <c r="BI91" i="4"/>
  <c r="BI11" i="4" s="1"/>
  <c r="BI92" i="4"/>
  <c r="BI114" i="4"/>
  <c r="BI298" i="4"/>
  <c r="BI99" i="4"/>
  <c r="BI104" i="4"/>
  <c r="BI24" i="4" s="1"/>
  <c r="BI200" i="4"/>
  <c r="BI260" i="4"/>
  <c r="BI170" i="4"/>
  <c r="BI90" i="4"/>
  <c r="BI76" i="4"/>
  <c r="BI142" i="4"/>
  <c r="BI229" i="4"/>
  <c r="BI88" i="4"/>
  <c r="BI57" i="4"/>
  <c r="BI71" i="4"/>
  <c r="BI19" i="4" s="1"/>
  <c r="BI138" i="4"/>
  <c r="BI139" i="4"/>
  <c r="BI38" i="4" s="1"/>
  <c r="BC57" i="2" s="1"/>
  <c r="IU34" i="5"/>
  <c r="GK34" i="5"/>
  <c r="IU22" i="5"/>
  <c r="IU48" i="5" s="1"/>
  <c r="GK22" i="5"/>
  <c r="GK48" i="5" s="1"/>
  <c r="IU28" i="5"/>
  <c r="GK28" i="5"/>
  <c r="GK16" i="5"/>
  <c r="IU16" i="5"/>
  <c r="GK23" i="5"/>
  <c r="IU23" i="5"/>
  <c r="BS46" i="5"/>
  <c r="EB20" i="5"/>
  <c r="BF96" i="2"/>
  <c r="BE16" i="6"/>
  <c r="BE14" i="6"/>
  <c r="BH92" i="2"/>
  <c r="IT14" i="5"/>
  <c r="GJ14" i="5"/>
  <c r="GI44" i="5"/>
  <c r="GI39" i="5"/>
  <c r="IT26" i="5"/>
  <c r="GJ26" i="5"/>
  <c r="IT31" i="5"/>
  <c r="GJ31" i="5"/>
  <c r="AZ37" i="2"/>
  <c r="GK26" i="5"/>
  <c r="IU26" i="5"/>
  <c r="IU24" i="5"/>
  <c r="GK24" i="5"/>
  <c r="EB12" i="5"/>
  <c r="BS39" i="5"/>
  <c r="BJ55" i="2" s="1"/>
  <c r="BS44" i="5"/>
  <c r="IU33" i="5"/>
  <c r="GK33" i="5"/>
  <c r="GK37" i="5"/>
  <c r="IU37" i="5"/>
  <c r="GK18" i="5"/>
  <c r="IU18" i="5"/>
  <c r="IU32" i="5"/>
  <c r="GK32" i="5"/>
  <c r="IT15" i="5"/>
  <c r="GJ15" i="5"/>
  <c r="GJ33" i="5"/>
  <c r="IT33" i="5"/>
  <c r="BG48" i="4"/>
  <c r="BA28" i="2" s="1"/>
  <c r="BG10" i="4"/>
  <c r="BG42" i="4" s="1"/>
  <c r="GH44" i="5"/>
  <c r="GH39" i="5"/>
  <c r="BH10" i="4"/>
  <c r="BH42" i="4" s="1"/>
  <c r="IT34" i="5"/>
  <c r="GJ34" i="5"/>
  <c r="IT16" i="5"/>
  <c r="GJ16" i="5"/>
  <c r="BK8" i="4"/>
  <c r="BJ6" i="4"/>
  <c r="BJ85" i="4"/>
  <c r="BJ36" i="4"/>
  <c r="BD58" i="2" s="1"/>
  <c r="BD72" i="2" s="1"/>
  <c r="BJ32" i="4"/>
  <c r="BJ25" i="4"/>
  <c r="BJ15" i="4"/>
  <c r="BJ73" i="4"/>
  <c r="BJ35" i="4"/>
  <c r="BJ30" i="4"/>
  <c r="BJ20" i="4"/>
  <c r="BJ14" i="4"/>
  <c r="BJ83" i="4"/>
  <c r="BJ31" i="4" s="1"/>
  <c r="BJ75" i="4"/>
  <c r="BJ23" i="4" s="1"/>
  <c r="BJ74" i="4"/>
  <c r="BJ111" i="4"/>
  <c r="BJ34" i="4"/>
  <c r="BJ28" i="4"/>
  <c r="BJ17" i="4"/>
  <c r="BJ22" i="4"/>
  <c r="BJ103" i="4"/>
  <c r="BJ33" i="4"/>
  <c r="BJ26" i="4"/>
  <c r="BJ16" i="4"/>
  <c r="BJ12" i="4"/>
  <c r="BJ79" i="4"/>
  <c r="BJ27" i="4" s="1"/>
  <c r="BJ101" i="4"/>
  <c r="BJ21" i="4" s="1"/>
  <c r="BJ70" i="4"/>
  <c r="BJ18" i="4" s="1"/>
  <c r="IU15" i="5"/>
  <c r="GK15" i="5"/>
  <c r="IU7" i="5"/>
  <c r="EB7" i="5"/>
  <c r="GK7" i="5"/>
  <c r="IU14" i="5"/>
  <c r="GK14" i="5"/>
  <c r="GK31" i="5"/>
  <c r="IU31" i="5"/>
  <c r="GK25" i="5"/>
  <c r="IU25" i="5"/>
  <c r="GK35" i="5"/>
  <c r="IU35" i="5"/>
  <c r="IU29" i="5"/>
  <c r="GK29" i="5"/>
  <c r="BE13" i="6"/>
  <c r="BR44" i="5"/>
  <c r="EA12" i="5"/>
  <c r="BR39" i="5"/>
  <c r="BI55" i="2" s="1"/>
  <c r="IT13" i="5"/>
  <c r="GJ13" i="5"/>
  <c r="BH24" i="4"/>
  <c r="BH19" i="4"/>
  <c r="BH93" i="4"/>
  <c r="BH13" i="4" s="1"/>
  <c r="IT37" i="5"/>
  <c r="GJ37" i="5"/>
  <c r="IT29" i="5"/>
  <c r="GJ29" i="5"/>
  <c r="BD9" i="6"/>
  <c r="BB73" i="2" s="1"/>
  <c r="BB65" i="2" s="1"/>
  <c r="GJ35" i="5"/>
  <c r="IT35" i="5"/>
  <c r="IT27" i="5"/>
  <c r="GJ27" i="5"/>
  <c r="BG19" i="4"/>
  <c r="BG43" i="4" s="1"/>
  <c r="BG47" i="4"/>
  <c r="BD4" i="2"/>
  <c r="BE6" i="2"/>
  <c r="BD5" i="2"/>
  <c r="BI8" i="2" l="1"/>
  <c r="BI11" i="2" s="1"/>
  <c r="BI63" i="2"/>
  <c r="BH48" i="4"/>
  <c r="BB28" i="2" s="1"/>
  <c r="BJ19" i="2"/>
  <c r="BI19" i="2"/>
  <c r="IT21" i="5"/>
  <c r="IT47" i="5" s="1"/>
  <c r="IU21" i="5"/>
  <c r="IU47" i="5" s="1"/>
  <c r="BJ34" i="2" s="1"/>
  <c r="GJ21" i="5"/>
  <c r="GJ47" i="5" s="1"/>
  <c r="GK21" i="5"/>
  <c r="GK47" i="5" s="1"/>
  <c r="BI34" i="2"/>
  <c r="BS53" i="5"/>
  <c r="BR53" i="5"/>
  <c r="BI49" i="4"/>
  <c r="BI28" i="3"/>
  <c r="BI35" i="3"/>
  <c r="BI30" i="3"/>
  <c r="BE23" i="3"/>
  <c r="BD24" i="3"/>
  <c r="BD29" i="3" s="1"/>
  <c r="BD39" i="3" s="1"/>
  <c r="AA35" i="2"/>
  <c r="AA97" i="2"/>
  <c r="AA95" i="2"/>
  <c r="AA98" i="2"/>
  <c r="AA29" i="2"/>
  <c r="AA32" i="2"/>
  <c r="AA25" i="2"/>
  <c r="AA26" i="2" s="1"/>
  <c r="AA41" i="2"/>
  <c r="AA31" i="3"/>
  <c r="AA37" i="3"/>
  <c r="BA6" i="3"/>
  <c r="BA9" i="3" s="1"/>
  <c r="BA100" i="2"/>
  <c r="BJ7" i="4"/>
  <c r="BJ5" i="4" s="1"/>
  <c r="BJ144" i="4"/>
  <c r="BJ50" i="4" s="1"/>
  <c r="BJ92" i="4"/>
  <c r="BJ260" i="4"/>
  <c r="BJ170" i="4"/>
  <c r="BJ99" i="4"/>
  <c r="BJ71" i="4"/>
  <c r="BJ229" i="4"/>
  <c r="BJ88" i="4"/>
  <c r="BJ104" i="4"/>
  <c r="BJ57" i="4"/>
  <c r="BJ200" i="4"/>
  <c r="BJ114" i="4"/>
  <c r="BJ298" i="4"/>
  <c r="BJ142" i="4"/>
  <c r="BJ76" i="4"/>
  <c r="BJ139" i="4"/>
  <c r="BJ38" i="4" s="1"/>
  <c r="BD57" i="2" s="1"/>
  <c r="BI48" i="4"/>
  <c r="BC28" i="2" s="1"/>
  <c r="BG6" i="6"/>
  <c r="BG4" i="6" s="1"/>
  <c r="BG13" i="6"/>
  <c r="BG12" i="6"/>
  <c r="BG15" i="6"/>
  <c r="BG16" i="6"/>
  <c r="BF15" i="6"/>
  <c r="GK19" i="5"/>
  <c r="IU19" i="5"/>
  <c r="IU45" i="5" s="1"/>
  <c r="EB45" i="5"/>
  <c r="BJ85" i="2" s="1"/>
  <c r="BL8" i="4"/>
  <c r="BK6" i="4"/>
  <c r="BK83" i="4"/>
  <c r="BK31" i="4" s="1"/>
  <c r="BK74" i="4"/>
  <c r="BK73" i="4"/>
  <c r="BK20" i="4"/>
  <c r="BK14" i="4"/>
  <c r="BK79" i="4"/>
  <c r="BK27" i="4" s="1"/>
  <c r="BK70" i="4"/>
  <c r="BK25" i="4"/>
  <c r="BK36" i="4"/>
  <c r="BE58" i="2" s="1"/>
  <c r="BE72" i="2" s="1"/>
  <c r="BK16" i="4"/>
  <c r="BK34" i="4"/>
  <c r="BK26" i="4"/>
  <c r="BK111" i="4"/>
  <c r="BK75" i="4"/>
  <c r="BK85" i="4"/>
  <c r="BK33" i="4" s="1"/>
  <c r="BK32" i="4"/>
  <c r="BK12" i="4"/>
  <c r="BK23" i="4"/>
  <c r="BK18" i="4"/>
  <c r="BK22" i="4"/>
  <c r="BK103" i="4"/>
  <c r="BK101" i="4"/>
  <c r="BK21" i="4" s="1"/>
  <c r="BK17" i="4"/>
  <c r="BK28" i="4"/>
  <c r="BK35" i="4"/>
  <c r="BK15" i="4"/>
  <c r="BK30" i="4"/>
  <c r="IU20" i="5"/>
  <c r="IU46" i="5" s="1"/>
  <c r="GK20" i="5"/>
  <c r="GK46" i="5" s="1"/>
  <c r="EB46" i="5"/>
  <c r="BJ86" i="2" s="1"/>
  <c r="EA46" i="5"/>
  <c r="BI86" i="2" s="1"/>
  <c r="IT20" i="5"/>
  <c r="IT46" i="5" s="1"/>
  <c r="GJ20" i="5"/>
  <c r="GJ46" i="5" s="1"/>
  <c r="BF12" i="6"/>
  <c r="BG96" i="2"/>
  <c r="GK12" i="5"/>
  <c r="EB44" i="5"/>
  <c r="BJ84" i="2" s="1"/>
  <c r="IU12" i="5"/>
  <c r="EB39" i="5"/>
  <c r="BI81" i="4"/>
  <c r="BI29" i="4" s="1"/>
  <c r="BI144" i="4"/>
  <c r="BI50" i="4" s="1"/>
  <c r="BC31" i="2" s="1"/>
  <c r="GJ19" i="5"/>
  <c r="IT19" i="5"/>
  <c r="IT45" i="5" s="1"/>
  <c r="EA45" i="5"/>
  <c r="BI85" i="2" s="1"/>
  <c r="BF13" i="6"/>
  <c r="AY64" i="2"/>
  <c r="AY66" i="2" s="1"/>
  <c r="AZ62" i="2" s="1"/>
  <c r="BB52" i="2"/>
  <c r="BB50" i="2" s="1"/>
  <c r="GK45" i="5"/>
  <c r="BI37" i="4"/>
  <c r="BC56" i="2" s="1"/>
  <c r="BH43" i="4"/>
  <c r="BA22" i="2"/>
  <c r="BA23" i="2" s="1"/>
  <c r="BA52" i="2"/>
  <c r="BA50" i="2" s="1"/>
  <c r="IT12" i="5"/>
  <c r="GJ12" i="5"/>
  <c r="EA44" i="5"/>
  <c r="BI84" i="2" s="1"/>
  <c r="EA39" i="5"/>
  <c r="AZ64" i="2"/>
  <c r="GJ45" i="5"/>
  <c r="BI7" i="6"/>
  <c r="BH5" i="6"/>
  <c r="BH96" i="2"/>
  <c r="BF14" i="6"/>
  <c r="BF16" i="6"/>
  <c r="BB37" i="2"/>
  <c r="BE4" i="2"/>
  <c r="BE5" i="2"/>
  <c r="BF6" i="2"/>
  <c r="BJ8" i="2" l="1"/>
  <c r="BJ11" i="2" s="1"/>
  <c r="BJ63" i="2"/>
  <c r="BJ24" i="4"/>
  <c r="BI43" i="4"/>
  <c r="BJ92" i="2"/>
  <c r="BF23" i="3"/>
  <c r="BE24" i="3"/>
  <c r="BE29" i="3" s="1"/>
  <c r="BE39" i="3" s="1"/>
  <c r="AZ66" i="2"/>
  <c r="BA62" i="2" s="1"/>
  <c r="AA38" i="3"/>
  <c r="AB27" i="3"/>
  <c r="AB13" i="2"/>
  <c r="AB17" i="2" s="1"/>
  <c r="BB6" i="3"/>
  <c r="BB9" i="3" s="1"/>
  <c r="BB100" i="2"/>
  <c r="AA44" i="2"/>
  <c r="AA46" i="2" s="1"/>
  <c r="AA47" i="2" s="1"/>
  <c r="AA42" i="2"/>
  <c r="AA70" i="2"/>
  <c r="AA71" i="2" s="1"/>
  <c r="AA75" i="2" s="1"/>
  <c r="BK7" i="4"/>
  <c r="BK5" i="4" s="1"/>
  <c r="BK57" i="4"/>
  <c r="BK142" i="4"/>
  <c r="BK81" i="4"/>
  <c r="BK29" i="4" s="1"/>
  <c r="BK260" i="4"/>
  <c r="BK298" i="4"/>
  <c r="BK88" i="4"/>
  <c r="BK229" i="4"/>
  <c r="BK170" i="4"/>
  <c r="BK114" i="4"/>
  <c r="BK104" i="4"/>
  <c r="BK200" i="4"/>
  <c r="BK90" i="4"/>
  <c r="BJ19" i="4"/>
  <c r="BA37" i="2"/>
  <c r="BF9" i="6"/>
  <c r="BD73" i="2" s="1"/>
  <c r="BD65" i="2" s="1"/>
  <c r="IT44" i="5"/>
  <c r="IT39" i="5"/>
  <c r="BI51" i="2" s="1"/>
  <c r="BM8" i="4"/>
  <c r="BL6" i="4"/>
  <c r="BL83" i="4"/>
  <c r="BL103" i="4"/>
  <c r="BL20" i="4"/>
  <c r="BL111" i="4"/>
  <c r="BL26" i="4"/>
  <c r="BL17" i="4"/>
  <c r="BL79" i="4"/>
  <c r="BL70" i="4"/>
  <c r="BL36" i="4"/>
  <c r="BF58" i="2" s="1"/>
  <c r="BF72" i="2" s="1"/>
  <c r="BL16" i="4"/>
  <c r="BL23" i="4"/>
  <c r="BL31" i="4"/>
  <c r="BL33" i="4"/>
  <c r="BL75" i="4"/>
  <c r="BL85" i="4"/>
  <c r="BL32" i="4"/>
  <c r="BL12" i="4"/>
  <c r="BL15" i="4"/>
  <c r="BL34" i="4"/>
  <c r="BL18" i="4"/>
  <c r="BL101" i="4"/>
  <c r="BL73" i="4"/>
  <c r="BL21" i="4" s="1"/>
  <c r="BL28" i="4"/>
  <c r="BL35" i="4"/>
  <c r="BL30" i="4"/>
  <c r="BL14" i="4"/>
  <c r="BL74" i="4"/>
  <c r="BL22" i="4" s="1"/>
  <c r="BL27" i="4"/>
  <c r="BL25" i="4"/>
  <c r="BG14" i="6"/>
  <c r="BI10" i="4"/>
  <c r="BI42" i="4" s="1"/>
  <c r="BJ138" i="4"/>
  <c r="BJ49" i="4" s="1"/>
  <c r="BD31" i="2" s="1"/>
  <c r="BJ90" i="4"/>
  <c r="BJ81" i="4"/>
  <c r="BJ91" i="4"/>
  <c r="BJ11" i="4" s="1"/>
  <c r="BJ93" i="4"/>
  <c r="BJ13" i="4" s="1"/>
  <c r="BH6" i="6"/>
  <c r="BH4" i="6" s="1"/>
  <c r="BH12" i="6"/>
  <c r="BH16" i="6"/>
  <c r="BH14" i="6"/>
  <c r="BI5" i="6"/>
  <c r="BJ7" i="6"/>
  <c r="GJ44" i="5"/>
  <c r="GJ39" i="5"/>
  <c r="BI92" i="2"/>
  <c r="GK44" i="5"/>
  <c r="GK39" i="5"/>
  <c r="BB64" i="2"/>
  <c r="IU39" i="5"/>
  <c r="BJ51" i="2" s="1"/>
  <c r="IU44" i="5"/>
  <c r="BI47" i="4"/>
  <c r="BG9" i="6"/>
  <c r="BE73" i="2" s="1"/>
  <c r="BE65" i="2" s="1"/>
  <c r="BG6" i="2"/>
  <c r="BF5" i="2"/>
  <c r="BF4" i="2"/>
  <c r="BJ37" i="4" l="1"/>
  <c r="BD56" i="2" s="1"/>
  <c r="BF24" i="3"/>
  <c r="BF29" i="3" s="1"/>
  <c r="BF39" i="3" s="1"/>
  <c r="BG23" i="3"/>
  <c r="AB31" i="3"/>
  <c r="AB37" i="3"/>
  <c r="BC100" i="2"/>
  <c r="BC6" i="3"/>
  <c r="BC9" i="3" s="1"/>
  <c r="AB35" i="2"/>
  <c r="AB97" i="2"/>
  <c r="AB95" i="2"/>
  <c r="AB98" i="2"/>
  <c r="AB29" i="2"/>
  <c r="AB32" i="2"/>
  <c r="AB25" i="2"/>
  <c r="AB26" i="2" s="1"/>
  <c r="AB41" i="2"/>
  <c r="BC22" i="2"/>
  <c r="BC23" i="2" s="1"/>
  <c r="BC52" i="2"/>
  <c r="BC50" i="2" s="1"/>
  <c r="BH15" i="6"/>
  <c r="BH13" i="6"/>
  <c r="BJ48" i="4"/>
  <c r="BD28" i="2" s="1"/>
  <c r="BJ10" i="4"/>
  <c r="BJ42" i="4" s="1"/>
  <c r="BK76" i="4"/>
  <c r="BK138" i="4"/>
  <c r="BK92" i="4"/>
  <c r="BK37" i="4" s="1"/>
  <c r="BE56" i="2" s="1"/>
  <c r="BK7" i="6"/>
  <c r="BJ5" i="6"/>
  <c r="BL7" i="4"/>
  <c r="BL5" i="4" s="1"/>
  <c r="BL200" i="4"/>
  <c r="BL260" i="4"/>
  <c r="BL298" i="4"/>
  <c r="BL142" i="4"/>
  <c r="BL139" i="4"/>
  <c r="BL38" i="4" s="1"/>
  <c r="BF57" i="2" s="1"/>
  <c r="BL170" i="4"/>
  <c r="BL88" i="4"/>
  <c r="BL57" i="4"/>
  <c r="BL99" i="4"/>
  <c r="BL114" i="4"/>
  <c r="BL229" i="4"/>
  <c r="BK71" i="4"/>
  <c r="BK99" i="4"/>
  <c r="BK139" i="4"/>
  <c r="BK38" i="4" s="1"/>
  <c r="BE57" i="2" s="1"/>
  <c r="BK144" i="4"/>
  <c r="BK50" i="4" s="1"/>
  <c r="BK93" i="4"/>
  <c r="BK13" i="4" s="1"/>
  <c r="BJ96" i="2"/>
  <c r="BI6" i="6"/>
  <c r="BI4" i="6" s="1"/>
  <c r="BI16" i="6"/>
  <c r="BH9" i="6"/>
  <c r="BF73" i="2" s="1"/>
  <c r="BF65" i="2" s="1"/>
  <c r="BN8" i="4"/>
  <c r="BM6" i="4"/>
  <c r="BM85" i="4"/>
  <c r="BM103" i="4"/>
  <c r="BM75" i="4"/>
  <c r="BM23" i="4" s="1"/>
  <c r="BM27" i="4"/>
  <c r="BM20" i="4"/>
  <c r="BM101" i="4"/>
  <c r="BM33" i="4"/>
  <c r="BM35" i="4"/>
  <c r="BM34" i="4"/>
  <c r="BM25" i="4"/>
  <c r="BM83" i="4"/>
  <c r="BM28" i="4"/>
  <c r="BM74" i="4"/>
  <c r="BM73" i="4"/>
  <c r="BM15" i="4"/>
  <c r="BM30" i="4"/>
  <c r="BM14" i="4"/>
  <c r="BM21" i="4"/>
  <c r="BM31" i="4"/>
  <c r="BM16" i="4"/>
  <c r="BM70" i="4"/>
  <c r="BM111" i="4"/>
  <c r="BM26" i="4"/>
  <c r="BM79" i="4"/>
  <c r="BM17" i="4"/>
  <c r="BM36" i="4"/>
  <c r="BG58" i="2" s="1"/>
  <c r="BG72" i="2" s="1"/>
  <c r="BM32" i="4"/>
  <c r="BM22" i="4"/>
  <c r="BM12" i="4"/>
  <c r="BI96" i="2"/>
  <c r="BA64" i="2"/>
  <c r="BA66" i="2" s="1"/>
  <c r="BB62" i="2" s="1"/>
  <c r="BB66" i="2" s="1"/>
  <c r="BC62" i="2" s="1"/>
  <c r="BK10" i="4"/>
  <c r="BK24" i="4"/>
  <c r="BJ29" i="4"/>
  <c r="BJ43" i="4" s="1"/>
  <c r="BJ47" i="4"/>
  <c r="BK91" i="4"/>
  <c r="BK11" i="4" s="1"/>
  <c r="BG4" i="2"/>
  <c r="BH6" i="2"/>
  <c r="BG5" i="2"/>
  <c r="BK49" i="4" l="1"/>
  <c r="BH23" i="3"/>
  <c r="BG24" i="3"/>
  <c r="BG29" i="3" s="1"/>
  <c r="BG39" i="3" s="1"/>
  <c r="BK42" i="4"/>
  <c r="AB70" i="2"/>
  <c r="AB71" i="2" s="1"/>
  <c r="AB75" i="2" s="1"/>
  <c r="AB44" i="2"/>
  <c r="AB46" i="2" s="1"/>
  <c r="AB47" i="2" s="1"/>
  <c r="AB42" i="2"/>
  <c r="BD6" i="3"/>
  <c r="BD9" i="3" s="1"/>
  <c r="BD100" i="2"/>
  <c r="AC27" i="3"/>
  <c r="AB38" i="3"/>
  <c r="AC13" i="2"/>
  <c r="AC17" i="2" s="1"/>
  <c r="BM7" i="4"/>
  <c r="BM5" i="4" s="1"/>
  <c r="BM88" i="4"/>
  <c r="BM57" i="4"/>
  <c r="BM114" i="4"/>
  <c r="BM170" i="4"/>
  <c r="BM104" i="4"/>
  <c r="BM81" i="4"/>
  <c r="BM29" i="4" s="1"/>
  <c r="BM139" i="4"/>
  <c r="BM38" i="4" s="1"/>
  <c r="BG57" i="2" s="1"/>
  <c r="BM200" i="4"/>
  <c r="BM260" i="4"/>
  <c r="BM298" i="4"/>
  <c r="BM142" i="4"/>
  <c r="BM229" i="4"/>
  <c r="BM99" i="4"/>
  <c r="BK19" i="4"/>
  <c r="BK43" i="4" s="1"/>
  <c r="BK47" i="4"/>
  <c r="BO8" i="4"/>
  <c r="BN6" i="4"/>
  <c r="BN85" i="4"/>
  <c r="BN32" i="4"/>
  <c r="BN17" i="4"/>
  <c r="BN33" i="4"/>
  <c r="BN36" i="4"/>
  <c r="BH58" i="2" s="1"/>
  <c r="BH72" i="2" s="1"/>
  <c r="BN30" i="4"/>
  <c r="BN74" i="4"/>
  <c r="BN16" i="4"/>
  <c r="BN12" i="4"/>
  <c r="BN79" i="4"/>
  <c r="BN70" i="4"/>
  <c r="BN73" i="4"/>
  <c r="BN21" i="4" s="1"/>
  <c r="BN35" i="4"/>
  <c r="BN28" i="4"/>
  <c r="BN22" i="4"/>
  <c r="BN15" i="4"/>
  <c r="BN27" i="4"/>
  <c r="BN18" i="4"/>
  <c r="BN111" i="4"/>
  <c r="BN34" i="4"/>
  <c r="BN26" i="4"/>
  <c r="BN20" i="4"/>
  <c r="BN14" i="4"/>
  <c r="BN83" i="4"/>
  <c r="BN31" i="4" s="1"/>
  <c r="BN75" i="4"/>
  <c r="BN23" i="4" s="1"/>
  <c r="BN101" i="4"/>
  <c r="BN103" i="4"/>
  <c r="BN25" i="4"/>
  <c r="BI14" i="6"/>
  <c r="BI15" i="6"/>
  <c r="BL81" i="4"/>
  <c r="BL29" i="4" s="1"/>
  <c r="BL104" i="4"/>
  <c r="BL90" i="4"/>
  <c r="BL144" i="4"/>
  <c r="BL50" i="4" s="1"/>
  <c r="BJ15" i="6"/>
  <c r="BJ14" i="6"/>
  <c r="BJ6" i="6"/>
  <c r="BJ4" i="6" s="1"/>
  <c r="BJ16" i="6"/>
  <c r="BE31" i="2"/>
  <c r="BD22" i="2"/>
  <c r="BD23" i="2" s="1"/>
  <c r="BD52" i="2"/>
  <c r="BD50" i="2" s="1"/>
  <c r="BK48" i="4"/>
  <c r="BE28" i="2" s="1"/>
  <c r="BM18" i="4"/>
  <c r="BI12" i="6"/>
  <c r="BI9" i="6" s="1"/>
  <c r="BG73" i="2" s="1"/>
  <c r="BG65" i="2" s="1"/>
  <c r="BL76" i="4"/>
  <c r="BL24" i="4" s="1"/>
  <c r="BL138" i="4"/>
  <c r="BL92" i="4"/>
  <c r="BL93" i="4"/>
  <c r="BL13" i="4" s="1"/>
  <c r="BK5" i="6"/>
  <c r="BL7" i="6"/>
  <c r="BL5" i="6" s="1"/>
  <c r="BI13" i="6"/>
  <c r="BL71" i="4"/>
  <c r="BL91" i="4"/>
  <c r="BL11" i="4" s="1"/>
  <c r="BC37" i="2"/>
  <c r="BH5" i="2"/>
  <c r="BH4" i="2"/>
  <c r="BI6" i="2"/>
  <c r="BH24" i="3" l="1"/>
  <c r="BH29" i="3" s="1"/>
  <c r="BH39" i="3" s="1"/>
  <c r="BI23" i="3"/>
  <c r="BI24" i="3" s="1"/>
  <c r="BI29" i="3" s="1"/>
  <c r="BI39" i="3" s="1"/>
  <c r="AC35" i="2"/>
  <c r="AC97" i="2"/>
  <c r="AC95" i="2"/>
  <c r="AC98" i="2"/>
  <c r="AC32" i="2"/>
  <c r="AC29" i="2"/>
  <c r="AC25" i="2"/>
  <c r="AC26" i="2" s="1"/>
  <c r="AC41" i="2"/>
  <c r="BE6" i="3"/>
  <c r="BE9" i="3" s="1"/>
  <c r="BE100" i="2"/>
  <c r="AC31" i="3"/>
  <c r="AC37" i="3"/>
  <c r="BL19" i="4"/>
  <c r="BL47" i="4"/>
  <c r="BC64" i="2"/>
  <c r="BC66" i="2" s="1"/>
  <c r="BD62" i="2" s="1"/>
  <c r="BD37" i="2"/>
  <c r="BJ12" i="6"/>
  <c r="BJ13" i="6"/>
  <c r="BM144" i="4"/>
  <c r="BM50" i="4" s="1"/>
  <c r="BL6" i="6"/>
  <c r="BL4" i="6" s="1"/>
  <c r="BL37" i="4"/>
  <c r="BF56" i="2" s="1"/>
  <c r="BL49" i="4"/>
  <c r="BF31" i="2" s="1"/>
  <c r="BN7" i="4"/>
  <c r="BN5" i="4" s="1"/>
  <c r="BN139" i="4"/>
  <c r="BN38" i="4" s="1"/>
  <c r="BH57" i="2" s="1"/>
  <c r="BN91" i="4"/>
  <c r="BN11" i="4" s="1"/>
  <c r="BN114" i="4"/>
  <c r="BN88" i="4"/>
  <c r="BN260" i="4"/>
  <c r="BN170" i="4"/>
  <c r="BN200" i="4"/>
  <c r="BN229" i="4"/>
  <c r="BN99" i="4"/>
  <c r="BN57" i="4"/>
  <c r="BN142" i="4"/>
  <c r="BN81" i="4"/>
  <c r="BN29" i="4" s="1"/>
  <c r="BN138" i="4"/>
  <c r="BN298" i="4"/>
  <c r="BN90" i="4"/>
  <c r="BL48" i="4"/>
  <c r="BF28" i="2" s="1"/>
  <c r="BL10" i="4"/>
  <c r="BL42" i="4" s="1"/>
  <c r="BP8" i="4"/>
  <c r="BO6" i="4"/>
  <c r="BO28" i="4"/>
  <c r="BO34" i="4"/>
  <c r="BO18" i="4"/>
  <c r="BO20" i="4"/>
  <c r="BO73" i="4"/>
  <c r="BO21" i="4" s="1"/>
  <c r="BO30" i="4"/>
  <c r="BO16" i="4"/>
  <c r="BO103" i="4"/>
  <c r="BO101" i="4"/>
  <c r="BO14" i="4"/>
  <c r="BO36" i="4"/>
  <c r="BI58" i="2" s="1"/>
  <c r="BI72" i="2" s="1"/>
  <c r="BO35" i="4"/>
  <c r="BO111" i="4"/>
  <c r="BO79" i="4"/>
  <c r="BO27" i="4" s="1"/>
  <c r="BO74" i="4"/>
  <c r="BO26" i="4"/>
  <c r="BO25" i="4"/>
  <c r="BO32" i="4"/>
  <c r="BO12" i="4"/>
  <c r="BO15" i="4"/>
  <c r="BO83" i="4"/>
  <c r="BO31" i="4" s="1"/>
  <c r="BO75" i="4"/>
  <c r="BO23" i="4" s="1"/>
  <c r="BO70" i="4"/>
  <c r="BO22" i="4"/>
  <c r="BO17" i="4"/>
  <c r="BO85" i="4"/>
  <c r="BO33" i="4" s="1"/>
  <c r="BE52" i="2"/>
  <c r="BE50" i="2" s="1"/>
  <c r="BE22" i="2"/>
  <c r="BE23" i="2" s="1"/>
  <c r="BM76" i="4"/>
  <c r="BM24" i="4" s="1"/>
  <c r="BM71" i="4"/>
  <c r="BM138" i="4"/>
  <c r="BM49" i="4" s="1"/>
  <c r="BG31" i="2" s="1"/>
  <c r="BM91" i="4"/>
  <c r="BM11" i="4" s="1"/>
  <c r="BM93" i="4"/>
  <c r="BM13" i="4" s="1"/>
  <c r="BK6" i="6"/>
  <c r="BK4" i="6" s="1"/>
  <c r="BK13" i="6"/>
  <c r="BK12" i="6"/>
  <c r="BK16" i="6"/>
  <c r="BK15" i="6"/>
  <c r="BK14" i="6"/>
  <c r="BM90" i="4"/>
  <c r="BM92" i="4"/>
  <c r="BM37" i="4" s="1"/>
  <c r="BG56" i="2" s="1"/>
  <c r="BI5" i="2"/>
  <c r="BI4" i="2"/>
  <c r="BJ6" i="2"/>
  <c r="BL43" i="4" l="1"/>
  <c r="BF6" i="3"/>
  <c r="BF9" i="3" s="1"/>
  <c r="BF100" i="2"/>
  <c r="AC44" i="2"/>
  <c r="AC46" i="2" s="1"/>
  <c r="AC47" i="2" s="1"/>
  <c r="AC42" i="2"/>
  <c r="AC70" i="2"/>
  <c r="AC71" i="2" s="1"/>
  <c r="AC75" i="2" s="1"/>
  <c r="AD13" i="2"/>
  <c r="AD17" i="2" s="1"/>
  <c r="AD27" i="3"/>
  <c r="AC38" i="3"/>
  <c r="BP6" i="4"/>
  <c r="BP83" i="4"/>
  <c r="BP28" i="4"/>
  <c r="BP79" i="4"/>
  <c r="BP70" i="4"/>
  <c r="BP111" i="4"/>
  <c r="BP20" i="4"/>
  <c r="BP31" i="4"/>
  <c r="BP103" i="4"/>
  <c r="BP34" i="4"/>
  <c r="BP75" i="4"/>
  <c r="BP85" i="4"/>
  <c r="BP33" i="4" s="1"/>
  <c r="BP25" i="4"/>
  <c r="BP36" i="4"/>
  <c r="BJ58" i="2" s="1"/>
  <c r="BJ72" i="2" s="1"/>
  <c r="BP27" i="4"/>
  <c r="BP18" i="4"/>
  <c r="BP16" i="4"/>
  <c r="BP23" i="4"/>
  <c r="BP101" i="4"/>
  <c r="BP73" i="4"/>
  <c r="BP21" i="4" s="1"/>
  <c r="BP17" i="4"/>
  <c r="BP32" i="4"/>
  <c r="BP12" i="4"/>
  <c r="BP15" i="4"/>
  <c r="BP30" i="4"/>
  <c r="BP14" i="4"/>
  <c r="BP74" i="4"/>
  <c r="BP22" i="4" s="1"/>
  <c r="BP35" i="4"/>
  <c r="BP26" i="4"/>
  <c r="BN104" i="4"/>
  <c r="BN92" i="4"/>
  <c r="BN37" i="4" s="1"/>
  <c r="BH56" i="2" s="1"/>
  <c r="BN93" i="4"/>
  <c r="BN13" i="4" s="1"/>
  <c r="BL14" i="6"/>
  <c r="BL13" i="6"/>
  <c r="BE37" i="2"/>
  <c r="BM19" i="4"/>
  <c r="BM43" i="4" s="1"/>
  <c r="BM47" i="4"/>
  <c r="BN71" i="4"/>
  <c r="BN76" i="4"/>
  <c r="BN24" i="4" s="1"/>
  <c r="BN144" i="4"/>
  <c r="BN50" i="4" s="1"/>
  <c r="BL12" i="6"/>
  <c r="BJ9" i="6"/>
  <c r="BH73" i="2" s="1"/>
  <c r="BH65" i="2" s="1"/>
  <c r="BM48" i="4"/>
  <c r="BG28" i="2" s="1"/>
  <c r="BM10" i="4"/>
  <c r="BM42" i="4" s="1"/>
  <c r="BN49" i="4"/>
  <c r="BF22" i="2"/>
  <c r="BF23" i="2" s="1"/>
  <c r="BF52" i="2"/>
  <c r="BF50" i="2" s="1"/>
  <c r="BK9" i="6"/>
  <c r="BI73" i="2" s="1"/>
  <c r="BI65" i="2" s="1"/>
  <c r="BO144" i="4"/>
  <c r="BO50" i="4" s="1"/>
  <c r="BO92" i="4"/>
  <c r="BO7" i="4"/>
  <c r="BO5" i="4" s="1"/>
  <c r="BO139" i="4"/>
  <c r="BO38" i="4" s="1"/>
  <c r="BI57" i="2" s="1"/>
  <c r="BO298" i="4"/>
  <c r="BO88" i="4"/>
  <c r="BO260" i="4"/>
  <c r="BO170" i="4"/>
  <c r="BO114" i="4"/>
  <c r="BO229" i="4"/>
  <c r="BO200" i="4"/>
  <c r="BO76" i="4"/>
  <c r="BO57" i="4"/>
  <c r="BO142" i="4"/>
  <c r="BO90" i="4"/>
  <c r="BO104" i="4"/>
  <c r="BO24" i="4" s="1"/>
  <c r="BO99" i="4"/>
  <c r="BO81" i="4"/>
  <c r="BO29" i="4" s="1"/>
  <c r="BN48" i="4"/>
  <c r="BH28" i="2" s="1"/>
  <c r="BL16" i="6"/>
  <c r="BL15" i="6"/>
  <c r="BD64" i="2"/>
  <c r="BD66" i="2" s="1"/>
  <c r="BE62" i="2" s="1"/>
  <c r="BJ5" i="2"/>
  <c r="BJ4" i="2"/>
  <c r="BO87" i="2"/>
  <c r="BO88" i="2"/>
  <c r="BO85" i="2"/>
  <c r="BO83" i="2"/>
  <c r="BP86" i="2"/>
  <c r="BL88" i="2"/>
  <c r="BM88" i="2"/>
  <c r="BN91" i="2"/>
  <c r="BN86" i="2"/>
  <c r="BO86" i="2"/>
  <c r="BP87" i="2"/>
  <c r="BO90" i="2"/>
  <c r="BL87" i="2"/>
  <c r="BM87" i="2"/>
  <c r="BP85" i="2"/>
  <c r="BL89" i="2"/>
  <c r="BP89" i="2"/>
  <c r="BM90" i="2"/>
  <c r="BL90" i="2"/>
  <c r="BM89" i="2"/>
  <c r="BN85" i="2"/>
  <c r="BN83" i="2"/>
  <c r="BP88" i="2"/>
  <c r="BP90" i="2"/>
  <c r="BM83" i="2"/>
  <c r="BO89" i="2"/>
  <c r="BL85" i="2"/>
  <c r="BN88" i="2"/>
  <c r="BN89" i="2"/>
  <c r="BL86" i="2"/>
  <c r="BM91" i="2"/>
  <c r="BP83" i="2"/>
  <c r="BN90" i="2"/>
  <c r="BL91" i="2"/>
  <c r="BO100" i="2"/>
  <c r="BM86" i="2"/>
  <c r="BM100" i="2"/>
  <c r="BN100" i="2"/>
  <c r="BN87" i="2"/>
  <c r="BL83" i="2"/>
  <c r="BM85" i="2"/>
  <c r="BP91" i="2"/>
  <c r="BO91" i="2"/>
  <c r="BP84" i="2"/>
  <c r="BN84" i="2"/>
  <c r="BO84" i="2"/>
  <c r="BM84" i="2"/>
  <c r="BH31" i="2" l="1"/>
  <c r="BG100" i="2"/>
  <c r="BG6" i="3"/>
  <c r="BG9" i="3" s="1"/>
  <c r="AD31" i="3"/>
  <c r="AD37" i="3"/>
  <c r="AD35" i="2"/>
  <c r="AD97" i="2"/>
  <c r="AD95" i="2"/>
  <c r="AD98" i="2"/>
  <c r="AD32" i="2"/>
  <c r="AD25" i="2"/>
  <c r="AD26" i="2" s="1"/>
  <c r="AD29" i="2"/>
  <c r="AD41" i="2"/>
  <c r="BO93" i="4"/>
  <c r="BO13" i="4" s="1"/>
  <c r="BN10" i="4"/>
  <c r="BN42" i="4" s="1"/>
  <c r="BO138" i="4"/>
  <c r="BO49" i="4" s="1"/>
  <c r="BI31" i="2" s="1"/>
  <c r="BO71" i="4"/>
  <c r="BO91" i="4"/>
  <c r="BO11" i="4" s="1"/>
  <c r="BL9" i="6"/>
  <c r="BJ73" i="2" s="1"/>
  <c r="BJ65" i="2" s="1"/>
  <c r="BO37" i="4"/>
  <c r="BI56" i="2" s="1"/>
  <c r="BG22" i="2"/>
  <c r="BG23" i="2" s="1"/>
  <c r="BG52" i="2"/>
  <c r="BG50" i="2" s="1"/>
  <c r="BO48" i="4"/>
  <c r="BI28" i="2" s="1"/>
  <c r="BO10" i="4"/>
  <c r="BO42" i="4" s="1"/>
  <c r="BP93" i="4"/>
  <c r="BP13" i="4" s="1"/>
  <c r="BP139" i="4"/>
  <c r="BP38" i="4" s="1"/>
  <c r="BJ57" i="2" s="1"/>
  <c r="BP144" i="4"/>
  <c r="BP50" i="4" s="1"/>
  <c r="BP7" i="4"/>
  <c r="BP5" i="4" s="1"/>
  <c r="BP92" i="4"/>
  <c r="BP91" i="4"/>
  <c r="BP11" i="4" s="1"/>
  <c r="BP142" i="4"/>
  <c r="BP229" i="4"/>
  <c r="BP104" i="4"/>
  <c r="BP24" i="4" s="1"/>
  <c r="BP298" i="4"/>
  <c r="BP88" i="4"/>
  <c r="BP260" i="4"/>
  <c r="BP71" i="4"/>
  <c r="BP47" i="4" s="1"/>
  <c r="BP170" i="4"/>
  <c r="BP114" i="4"/>
  <c r="BP90" i="4"/>
  <c r="BP99" i="4"/>
  <c r="BP76" i="4"/>
  <c r="BP200" i="4"/>
  <c r="BP138" i="4"/>
  <c r="BP57" i="4"/>
  <c r="BP81" i="4"/>
  <c r="BP29" i="4" s="1"/>
  <c r="BF37" i="2"/>
  <c r="BN19" i="4"/>
  <c r="BN43" i="4" s="1"/>
  <c r="BN47" i="4"/>
  <c r="BE64" i="2"/>
  <c r="BE66" i="2" s="1"/>
  <c r="BF62" i="2" s="1"/>
  <c r="BL21" i="2"/>
  <c r="BN21" i="2"/>
  <c r="BM21" i="2"/>
  <c r="BP21" i="2"/>
  <c r="BO21" i="2"/>
  <c r="BN92" i="2"/>
  <c r="BP92" i="2"/>
  <c r="BM92" i="2"/>
  <c r="BL92" i="2"/>
  <c r="BO92" i="2"/>
  <c r="BL72" i="2"/>
  <c r="BL34" i="2"/>
  <c r="BL56" i="2"/>
  <c r="BP72" i="2"/>
  <c r="BL16" i="2"/>
  <c r="BM72" i="2"/>
  <c r="BN39" i="2"/>
  <c r="BP14" i="2"/>
  <c r="BM58" i="2"/>
  <c r="BM14" i="2"/>
  <c r="BM57" i="2"/>
  <c r="BM15" i="2"/>
  <c r="BL15" i="2"/>
  <c r="BO73" i="2"/>
  <c r="BO16" i="2"/>
  <c r="BM9" i="2"/>
  <c r="BL8" i="2"/>
  <c r="BL17" i="2"/>
  <c r="BM74" i="2"/>
  <c r="BN72" i="2"/>
  <c r="BL73" i="2"/>
  <c r="BN74" i="2"/>
  <c r="BO72" i="2"/>
  <c r="BO56" i="2"/>
  <c r="BL9" i="2"/>
  <c r="BM56" i="2"/>
  <c r="BP39" i="2"/>
  <c r="BM13" i="2"/>
  <c r="BO11" i="2"/>
  <c r="BP8" i="2"/>
  <c r="BL39" i="2"/>
  <c r="BO57" i="2"/>
  <c r="BN11" i="2"/>
  <c r="BO10" i="2"/>
  <c r="BL74" i="2"/>
  <c r="BP73" i="2"/>
  <c r="BP9" i="2"/>
  <c r="BL10" i="2"/>
  <c r="BP10" i="2"/>
  <c r="BM10" i="2"/>
  <c r="BN57" i="2"/>
  <c r="BM16" i="2"/>
  <c r="BO15" i="2"/>
  <c r="BO8" i="2"/>
  <c r="BN73" i="2"/>
  <c r="BL58" i="2"/>
  <c r="BN58" i="2"/>
  <c r="BO74" i="2"/>
  <c r="BP11" i="2"/>
  <c r="BN22" i="2"/>
  <c r="BO55" i="2"/>
  <c r="BN8" i="2"/>
  <c r="BM11" i="2"/>
  <c r="BO39" i="2"/>
  <c r="BO14" i="2"/>
  <c r="BP16" i="2"/>
  <c r="BM8" i="2"/>
  <c r="BO20" i="2"/>
  <c r="BL55" i="2"/>
  <c r="BM19" i="2"/>
  <c r="BL31" i="2"/>
  <c r="BL13" i="2"/>
  <c r="BP34" i="2"/>
  <c r="BN14" i="2"/>
  <c r="BP15" i="2"/>
  <c r="BN15" i="2"/>
  <c r="BM20" i="2"/>
  <c r="BN10" i="2"/>
  <c r="BL14" i="2"/>
  <c r="BN31" i="2"/>
  <c r="BM73" i="2"/>
  <c r="BN34" i="2"/>
  <c r="BL51" i="2"/>
  <c r="BM22" i="2"/>
  <c r="BL57" i="2"/>
  <c r="BP74" i="2"/>
  <c r="BP57" i="2"/>
  <c r="BO9" i="2"/>
  <c r="BL11" i="2"/>
  <c r="BN9" i="2"/>
  <c r="BP19" i="2"/>
  <c r="BN56" i="2"/>
  <c r="BL20" i="2"/>
  <c r="BM39" i="2"/>
  <c r="BO19" i="2"/>
  <c r="BO58" i="2"/>
  <c r="BN19" i="2"/>
  <c r="BP51" i="2"/>
  <c r="BP55" i="2"/>
  <c r="BP58" i="2"/>
  <c r="BM17" i="2"/>
  <c r="BM34" i="2"/>
  <c r="BO34" i="2"/>
  <c r="BN20" i="2"/>
  <c r="BO22" i="2"/>
  <c r="BM52" i="2"/>
  <c r="BO28" i="2"/>
  <c r="BN51" i="2"/>
  <c r="BM51" i="2"/>
  <c r="BN28" i="2"/>
  <c r="BN16" i="2"/>
  <c r="BN55" i="2"/>
  <c r="BO31" i="2"/>
  <c r="BL50" i="2"/>
  <c r="BN23" i="2"/>
  <c r="BP20" i="2"/>
  <c r="BO51" i="2"/>
  <c r="BL19" i="2"/>
  <c r="BO52" i="2"/>
  <c r="BL28" i="2"/>
  <c r="BM55" i="2"/>
  <c r="BM28" i="2"/>
  <c r="BN52" i="2"/>
  <c r="BL52" i="2"/>
  <c r="BO37" i="2"/>
  <c r="BN37" i="2"/>
  <c r="BL25" i="2"/>
  <c r="BL26" i="2" s="1"/>
  <c r="BN50" i="2"/>
  <c r="BL41" i="2"/>
  <c r="BL42" i="2" s="1"/>
  <c r="BM37" i="2"/>
  <c r="BM50" i="2"/>
  <c r="BO50" i="2"/>
  <c r="BO23" i="2"/>
  <c r="BM31" i="2"/>
  <c r="BL22" i="2"/>
  <c r="BL23" i="2"/>
  <c r="BM23" i="2"/>
  <c r="BM41" i="2"/>
  <c r="BL37" i="2"/>
  <c r="BL46" i="2"/>
  <c r="BL47" i="2" s="1"/>
  <c r="BM25" i="2"/>
  <c r="BM26" i="2" s="1"/>
  <c r="BM46" i="2"/>
  <c r="BM75" i="2"/>
  <c r="BM71" i="2"/>
  <c r="BL44" i="2"/>
  <c r="BL70" i="2"/>
  <c r="BL75" i="2"/>
  <c r="BL71" i="2"/>
  <c r="BM70" i="2"/>
  <c r="BM44" i="2"/>
  <c r="BP37" i="4" l="1"/>
  <c r="BJ56" i="2" s="1"/>
  <c r="BP56" i="2" s="1"/>
  <c r="BM96" i="2"/>
  <c r="BL29" i="2"/>
  <c r="BL97" i="2"/>
  <c r="AD70" i="2"/>
  <c r="AD44" i="2"/>
  <c r="AD42" i="2"/>
  <c r="BH6" i="3"/>
  <c r="BH9" i="3" s="1"/>
  <c r="BH100" i="2"/>
  <c r="AE13" i="2"/>
  <c r="AE27" i="3"/>
  <c r="AD38" i="3"/>
  <c r="BM29" i="2"/>
  <c r="BJ22" i="2"/>
  <c r="BJ23" i="2" s="1"/>
  <c r="BL98" i="2"/>
  <c r="BL32" i="2"/>
  <c r="BP49" i="4"/>
  <c r="BJ31" i="2" s="1"/>
  <c r="BP48" i="4"/>
  <c r="BJ28" i="2" s="1"/>
  <c r="BP10" i="4"/>
  <c r="BP42" i="4" s="1"/>
  <c r="BO19" i="4"/>
  <c r="BO43" i="4" s="1"/>
  <c r="BO47" i="4"/>
  <c r="BF64" i="2"/>
  <c r="BF66" i="2" s="1"/>
  <c r="BG62" i="2" s="1"/>
  <c r="BG37" i="2"/>
  <c r="BH52" i="2"/>
  <c r="BH22" i="2"/>
  <c r="BP19" i="4"/>
  <c r="BP43" i="4" s="1"/>
  <c r="BL96" i="2"/>
  <c r="BP96" i="2"/>
  <c r="BN96" i="2"/>
  <c r="BM32" i="2"/>
  <c r="BM97" i="2"/>
  <c r="BO96" i="2"/>
  <c r="BL95" i="2"/>
  <c r="BM35" i="2"/>
  <c r="BL35" i="2"/>
  <c r="BM95" i="2"/>
  <c r="BM98" i="2"/>
  <c r="BM47" i="2"/>
  <c r="BM42" i="2"/>
  <c r="AE31" i="3" l="1"/>
  <c r="AE37" i="3"/>
  <c r="AE17" i="2"/>
  <c r="AD46" i="2"/>
  <c r="BI6" i="3"/>
  <c r="BI9" i="3" s="1"/>
  <c r="BJ100" i="2" s="1"/>
  <c r="BP100" i="2" s="1"/>
  <c r="BI100" i="2"/>
  <c r="AD71" i="2"/>
  <c r="BJ37" i="2"/>
  <c r="BH50" i="2"/>
  <c r="BG64" i="2"/>
  <c r="BG66" i="2" s="1"/>
  <c r="BH62" i="2" s="1"/>
  <c r="BP28" i="2"/>
  <c r="BJ52" i="2"/>
  <c r="BJ50" i="2" s="1"/>
  <c r="BI22" i="2"/>
  <c r="BI23" i="2" s="1"/>
  <c r="BI52" i="2"/>
  <c r="BI50" i="2" s="1"/>
  <c r="BP31" i="2"/>
  <c r="BH23" i="2"/>
  <c r="BP22" i="2"/>
  <c r="AE35" i="2" l="1"/>
  <c r="AE95" i="2"/>
  <c r="AE97" i="2"/>
  <c r="AE32" i="2"/>
  <c r="AE98" i="2"/>
  <c r="AE29" i="2"/>
  <c r="AE25" i="2"/>
  <c r="AE41" i="2"/>
  <c r="AD75" i="2"/>
  <c r="AD47" i="2"/>
  <c r="AF27" i="3"/>
  <c r="AF13" i="2"/>
  <c r="AE38" i="3"/>
  <c r="BH37" i="2"/>
  <c r="BP23" i="2"/>
  <c r="BI37" i="2"/>
  <c r="BP52" i="2"/>
  <c r="BP50" i="2"/>
  <c r="BJ64" i="2"/>
  <c r="AF31" i="3" l="1"/>
  <c r="AF37" i="3"/>
  <c r="AE26" i="2"/>
  <c r="AF17" i="2"/>
  <c r="AE42" i="2"/>
  <c r="AE44" i="2"/>
  <c r="AE70" i="2"/>
  <c r="BH64" i="2"/>
  <c r="BH66" i="2" s="1"/>
  <c r="BI62" i="2" s="1"/>
  <c r="BP37" i="2"/>
  <c r="BI64" i="2"/>
  <c r="BI66" i="2" l="1"/>
  <c r="BJ62" i="2" s="1"/>
  <c r="BJ66" i="2" s="1"/>
  <c r="AE71" i="2"/>
  <c r="AF35" i="2"/>
  <c r="AF97" i="2"/>
  <c r="AF95" i="2"/>
  <c r="AF98" i="2"/>
  <c r="AF29" i="2"/>
  <c r="AF25" i="2"/>
  <c r="AF32" i="2"/>
  <c r="AF41" i="2"/>
  <c r="AE46" i="2"/>
  <c r="AF38" i="3"/>
  <c r="AG27" i="3"/>
  <c r="AG13" i="2"/>
  <c r="AG17" i="2" l="1"/>
  <c r="AE47" i="2"/>
  <c r="AF26" i="2"/>
  <c r="AG31" i="3"/>
  <c r="AG37" i="3"/>
  <c r="AF42" i="2"/>
  <c r="AF70" i="2"/>
  <c r="AF44" i="2"/>
  <c r="AE75" i="2"/>
  <c r="AF46" i="2" l="1"/>
  <c r="AG38" i="3"/>
  <c r="AH27" i="3"/>
  <c r="AH13" i="2"/>
  <c r="AF71" i="2"/>
  <c r="AG35" i="2"/>
  <c r="AG97" i="2"/>
  <c r="AG95" i="2"/>
  <c r="AG98" i="2"/>
  <c r="AG32" i="2"/>
  <c r="AG29" i="2"/>
  <c r="AG25" i="2"/>
  <c r="AG41" i="2"/>
  <c r="AG26" i="2" l="1"/>
  <c r="AH31" i="3"/>
  <c r="AH37" i="3"/>
  <c r="AF75" i="2"/>
  <c r="AG70" i="2"/>
  <c r="AG44" i="2"/>
  <c r="AG42" i="2"/>
  <c r="AH17" i="2"/>
  <c r="AF47" i="2"/>
  <c r="AG46" i="2" l="1"/>
  <c r="AH35" i="2"/>
  <c r="AH97" i="2"/>
  <c r="AH95" i="2"/>
  <c r="AH32" i="2"/>
  <c r="AH98" i="2"/>
  <c r="AH29" i="2"/>
  <c r="AH25" i="2"/>
  <c r="AH41" i="2"/>
  <c r="AG71" i="2"/>
  <c r="AI27" i="3"/>
  <c r="AI13" i="2"/>
  <c r="AH38" i="3"/>
  <c r="AI31" i="3" l="1"/>
  <c r="AI37" i="3"/>
  <c r="AH70" i="2"/>
  <c r="AH42" i="2"/>
  <c r="AH44" i="2"/>
  <c r="AH26" i="2"/>
  <c r="AG47" i="2"/>
  <c r="AG75" i="2"/>
  <c r="AI17" i="2"/>
  <c r="AH71" i="2" l="1"/>
  <c r="AI35" i="2"/>
  <c r="AI97" i="2"/>
  <c r="AI95" i="2"/>
  <c r="AI32" i="2"/>
  <c r="AI98" i="2"/>
  <c r="AI25" i="2"/>
  <c r="AI29" i="2"/>
  <c r="AI41" i="2"/>
  <c r="AH46" i="2"/>
  <c r="AI38" i="3"/>
  <c r="AJ27" i="3"/>
  <c r="AJ13" i="2"/>
  <c r="AJ17" i="2" s="1"/>
  <c r="AH75" i="2" l="1"/>
  <c r="AJ35" i="2"/>
  <c r="AJ97" i="2"/>
  <c r="AJ95" i="2"/>
  <c r="AJ32" i="2"/>
  <c r="AJ98" i="2"/>
  <c r="AJ29" i="2"/>
  <c r="AJ25" i="2"/>
  <c r="AJ26" i="2" s="1"/>
  <c r="AJ41" i="2"/>
  <c r="AH47" i="2"/>
  <c r="AI26" i="2"/>
  <c r="AJ31" i="3"/>
  <c r="AJ37" i="3"/>
  <c r="AI42" i="2"/>
  <c r="AI70" i="2"/>
  <c r="AI71" i="2" s="1"/>
  <c r="AI75" i="2" s="1"/>
  <c r="AI44" i="2"/>
  <c r="AI46" i="2" s="1"/>
  <c r="AI47" i="2" s="1"/>
  <c r="AK27" i="3" l="1"/>
  <c r="AJ38" i="3"/>
  <c r="AK13" i="2"/>
  <c r="AK17" i="2" s="1"/>
  <c r="AJ44" i="2"/>
  <c r="AJ46" i="2" s="1"/>
  <c r="AJ47" i="2" s="1"/>
  <c r="AJ70" i="2"/>
  <c r="AJ71" i="2" s="1"/>
  <c r="AJ75" i="2" s="1"/>
  <c r="AJ42" i="2"/>
  <c r="AK35" i="2" l="1"/>
  <c r="AK97" i="2"/>
  <c r="AK95" i="2"/>
  <c r="AK32" i="2"/>
  <c r="AK98" i="2"/>
  <c r="AK29" i="2"/>
  <c r="AK25" i="2"/>
  <c r="AK26" i="2" s="1"/>
  <c r="AK41" i="2"/>
  <c r="AK31" i="3"/>
  <c r="AK37" i="3"/>
  <c r="AK42" i="2" l="1"/>
  <c r="AK70" i="2"/>
  <c r="AK71" i="2" s="1"/>
  <c r="AK75" i="2" s="1"/>
  <c r="AK44" i="2"/>
  <c r="AK46" i="2" s="1"/>
  <c r="AK47" i="2" s="1"/>
  <c r="AL27" i="3"/>
  <c r="AK38" i="3"/>
  <c r="AL13" i="2"/>
  <c r="AL17" i="2" s="1"/>
  <c r="AL31" i="3" l="1"/>
  <c r="AL37" i="3"/>
  <c r="AL35" i="2"/>
  <c r="AL97" i="2"/>
  <c r="AL95" i="2"/>
  <c r="AL98" i="2"/>
  <c r="AL32" i="2"/>
  <c r="AL29" i="2"/>
  <c r="AL25" i="2"/>
  <c r="AL26" i="2" s="1"/>
  <c r="AL41" i="2"/>
  <c r="AL44" i="2" l="1"/>
  <c r="AL46" i="2" s="1"/>
  <c r="AL47" i="2" s="1"/>
  <c r="AL42" i="2"/>
  <c r="AL70" i="2"/>
  <c r="AL71" i="2" s="1"/>
  <c r="AL75" i="2" s="1"/>
  <c r="AL38" i="3"/>
  <c r="AM27" i="3"/>
  <c r="AM13" i="2"/>
  <c r="AM17" i="2" l="1"/>
  <c r="AM31" i="3"/>
  <c r="AM37" i="3"/>
  <c r="AM35" i="2" l="1"/>
  <c r="AM97" i="2"/>
  <c r="AM95" i="2"/>
  <c r="AM32" i="2"/>
  <c r="AM98" i="2"/>
  <c r="AM29" i="2"/>
  <c r="AM25" i="2"/>
  <c r="AM41" i="2"/>
  <c r="AN13" i="2"/>
  <c r="AM38" i="3"/>
  <c r="AN27" i="3"/>
  <c r="AN31" i="3" l="1"/>
  <c r="AN37" i="3"/>
  <c r="AM44" i="2"/>
  <c r="AM42" i="2"/>
  <c r="AM70" i="2"/>
  <c r="AM26" i="2"/>
  <c r="AN17" i="2"/>
  <c r="AM46" i="2" l="1"/>
  <c r="AM71" i="2"/>
  <c r="AN35" i="2"/>
  <c r="AN95" i="2"/>
  <c r="AN97" i="2"/>
  <c r="AN98" i="2"/>
  <c r="AN32" i="2"/>
  <c r="AN29" i="2"/>
  <c r="AN25" i="2"/>
  <c r="AN41" i="2"/>
  <c r="AN38" i="3"/>
  <c r="AO27" i="3"/>
  <c r="AO13" i="2"/>
  <c r="AO17" i="2" l="1"/>
  <c r="AN44" i="2"/>
  <c r="AN42" i="2"/>
  <c r="AN70" i="2"/>
  <c r="AO31" i="3"/>
  <c r="AO37" i="3"/>
  <c r="AN26" i="2"/>
  <c r="AM75" i="2"/>
  <c r="AM47" i="2"/>
  <c r="AP27" i="3" l="1"/>
  <c r="AO38" i="3"/>
  <c r="AP13" i="2"/>
  <c r="AN46" i="2"/>
  <c r="AN71" i="2"/>
  <c r="AO35" i="2"/>
  <c r="AO97" i="2"/>
  <c r="AO95" i="2"/>
  <c r="AO98" i="2"/>
  <c r="AO29" i="2"/>
  <c r="AO32" i="2"/>
  <c r="AO25" i="2"/>
  <c r="AO41" i="2"/>
  <c r="AO42" i="2" l="1"/>
  <c r="AO44" i="2"/>
  <c r="AO70" i="2"/>
  <c r="AP17" i="2"/>
  <c r="AO26" i="2"/>
  <c r="AN75" i="2"/>
  <c r="AP31" i="3"/>
  <c r="AP37" i="3"/>
  <c r="AN47" i="2"/>
  <c r="AQ13" i="2" l="1"/>
  <c r="AP38" i="3"/>
  <c r="AQ27" i="3"/>
  <c r="AO71" i="2"/>
  <c r="AO46" i="2"/>
  <c r="AP35" i="2"/>
  <c r="AP97" i="2"/>
  <c r="AP95" i="2"/>
  <c r="AP98" i="2"/>
  <c r="AP32" i="2"/>
  <c r="AP29" i="2"/>
  <c r="AP25" i="2"/>
  <c r="AP41" i="2"/>
  <c r="AO75" i="2" l="1"/>
  <c r="AP26" i="2"/>
  <c r="AQ31" i="3"/>
  <c r="AQ37" i="3"/>
  <c r="AO47" i="2"/>
  <c r="AP42" i="2"/>
  <c r="AP44" i="2"/>
  <c r="AP70" i="2"/>
  <c r="AQ17" i="2"/>
  <c r="AP46" i="2" l="1"/>
  <c r="AQ38" i="3"/>
  <c r="AR27" i="3"/>
  <c r="AR13" i="2"/>
  <c r="AR17" i="2" s="1"/>
  <c r="AP71" i="2"/>
  <c r="AQ35" i="2"/>
  <c r="AQ97" i="2"/>
  <c r="AQ95" i="2"/>
  <c r="AQ98" i="2"/>
  <c r="AQ29" i="2"/>
  <c r="AQ25" i="2"/>
  <c r="AQ32" i="2"/>
  <c r="AQ41" i="2"/>
  <c r="AR31" i="3" l="1"/>
  <c r="AR37" i="3"/>
  <c r="AQ44" i="2"/>
  <c r="AQ42" i="2"/>
  <c r="AQ70" i="2"/>
  <c r="AP75" i="2"/>
  <c r="AQ26" i="2"/>
  <c r="AR35" i="2"/>
  <c r="AR97" i="2"/>
  <c r="AR95" i="2"/>
  <c r="AR98" i="2"/>
  <c r="AR32" i="2"/>
  <c r="AR29" i="2"/>
  <c r="AR25" i="2"/>
  <c r="AR26" i="2" s="1"/>
  <c r="AR41" i="2"/>
  <c r="AP47" i="2"/>
  <c r="AQ46" i="2" l="1"/>
  <c r="AR70" i="2"/>
  <c r="AR71" i="2" s="1"/>
  <c r="AR75" i="2" s="1"/>
  <c r="AR42" i="2"/>
  <c r="AR44" i="2"/>
  <c r="AR46" i="2" s="1"/>
  <c r="AR47" i="2" s="1"/>
  <c r="AQ71" i="2"/>
  <c r="AR38" i="3"/>
  <c r="AS13" i="2"/>
  <c r="AS17" i="2" s="1"/>
  <c r="AS27" i="3"/>
  <c r="AS31" i="3" l="1"/>
  <c r="AS37" i="3"/>
  <c r="AQ75" i="2"/>
  <c r="AS35" i="2"/>
  <c r="AS97" i="2"/>
  <c r="AS95" i="2"/>
  <c r="AS25" i="2"/>
  <c r="AS26" i="2" s="1"/>
  <c r="AS98" i="2"/>
  <c r="AS32" i="2"/>
  <c r="AS29" i="2"/>
  <c r="AS41" i="2"/>
  <c r="AQ47" i="2"/>
  <c r="AS70" i="2" l="1"/>
  <c r="AS71" i="2" s="1"/>
  <c r="AS75" i="2" s="1"/>
  <c r="AS44" i="2"/>
  <c r="AS46" i="2" s="1"/>
  <c r="AS47" i="2" s="1"/>
  <c r="AS42" i="2"/>
  <c r="AS38" i="3"/>
  <c r="AT27" i="3"/>
  <c r="AT13" i="2"/>
  <c r="AT17" i="2" s="1"/>
  <c r="AT35" i="2" l="1"/>
  <c r="AT97" i="2"/>
  <c r="AT95" i="2"/>
  <c r="AT98" i="2"/>
  <c r="AT29" i="2"/>
  <c r="AT32" i="2"/>
  <c r="AT25" i="2"/>
  <c r="AT26" i="2" s="1"/>
  <c r="AT41" i="2"/>
  <c r="AT31" i="3"/>
  <c r="AT37" i="3"/>
  <c r="AT44" i="2" l="1"/>
  <c r="AT46" i="2" s="1"/>
  <c r="AT47" i="2" s="1"/>
  <c r="AT42" i="2"/>
  <c r="AT70" i="2"/>
  <c r="AT71" i="2" s="1"/>
  <c r="AT75" i="2" s="1"/>
  <c r="AU27" i="3"/>
  <c r="AT38" i="3"/>
  <c r="AU13" i="2"/>
  <c r="AU17" i="2" s="1"/>
  <c r="AU31" i="3" l="1"/>
  <c r="AU37" i="3"/>
  <c r="AU35" i="2"/>
  <c r="AU97" i="2"/>
  <c r="AU95" i="2"/>
  <c r="AU98" i="2"/>
  <c r="AU32" i="2"/>
  <c r="AU29" i="2"/>
  <c r="AU25" i="2"/>
  <c r="AU26" i="2" s="1"/>
  <c r="AU41" i="2"/>
  <c r="AU70" i="2" l="1"/>
  <c r="AU71" i="2" s="1"/>
  <c r="AU75" i="2" s="1"/>
  <c r="AU44" i="2"/>
  <c r="AU46" i="2" s="1"/>
  <c r="AU47" i="2" s="1"/>
  <c r="AU42" i="2"/>
  <c r="AV13" i="2"/>
  <c r="AV17" i="2" s="1"/>
  <c r="AV27" i="3"/>
  <c r="AU38" i="3"/>
  <c r="AV35" i="2" l="1"/>
  <c r="AV97" i="2"/>
  <c r="AV95" i="2"/>
  <c r="AV98" i="2"/>
  <c r="AV29" i="2"/>
  <c r="AV32" i="2"/>
  <c r="AV25" i="2"/>
  <c r="AV26" i="2" s="1"/>
  <c r="AV41" i="2"/>
  <c r="AV31" i="3"/>
  <c r="AV37" i="3"/>
  <c r="AV44" i="2" l="1"/>
  <c r="AV46" i="2" s="1"/>
  <c r="AV47" i="2" s="1"/>
  <c r="AV70" i="2"/>
  <c r="AV71" i="2" s="1"/>
  <c r="AV75" i="2" s="1"/>
  <c r="AV42" i="2"/>
  <c r="AV38" i="3"/>
  <c r="AW27" i="3"/>
  <c r="AW13" i="2"/>
  <c r="AW17" i="2" s="1"/>
  <c r="AW35" i="2" l="1"/>
  <c r="AW97" i="2"/>
  <c r="AW95" i="2"/>
  <c r="AW98" i="2"/>
  <c r="AW29" i="2"/>
  <c r="AW32" i="2"/>
  <c r="AW25" i="2"/>
  <c r="AW26" i="2" s="1"/>
  <c r="AW41" i="2"/>
  <c r="AW31" i="3"/>
  <c r="AW37" i="3"/>
  <c r="AW70" i="2" l="1"/>
  <c r="AW71" i="2" s="1"/>
  <c r="AW75" i="2" s="1"/>
  <c r="AW44" i="2"/>
  <c r="AW46" i="2" s="1"/>
  <c r="AW47" i="2" s="1"/>
  <c r="AW42" i="2"/>
  <c r="AX13" i="2"/>
  <c r="AX17" i="2" s="1"/>
  <c r="AX27" i="3"/>
  <c r="AW38" i="3"/>
  <c r="AX35" i="2" l="1"/>
  <c r="AX97" i="2"/>
  <c r="AX95" i="2"/>
  <c r="AX98" i="2"/>
  <c r="AX29" i="2"/>
  <c r="AX32" i="2"/>
  <c r="AX25" i="2"/>
  <c r="AX26" i="2" s="1"/>
  <c r="AX41" i="2"/>
  <c r="AX31" i="3"/>
  <c r="AX37" i="3"/>
  <c r="AX44" i="2" l="1"/>
  <c r="AX46" i="2" s="1"/>
  <c r="AX47" i="2" s="1"/>
  <c r="AX70" i="2"/>
  <c r="AX71" i="2" s="1"/>
  <c r="AX75" i="2" s="1"/>
  <c r="AX42" i="2"/>
  <c r="AY13" i="2"/>
  <c r="AX38" i="3"/>
  <c r="AY27" i="3"/>
  <c r="AY31" i="3" l="1"/>
  <c r="AY37" i="3"/>
  <c r="AY17" i="2"/>
  <c r="AY35" i="2" l="1"/>
  <c r="AY97" i="2"/>
  <c r="AY95" i="2"/>
  <c r="AY98" i="2"/>
  <c r="AY32" i="2"/>
  <c r="AY29" i="2"/>
  <c r="AY25" i="2"/>
  <c r="AY41" i="2"/>
  <c r="AZ27" i="3"/>
  <c r="AY38" i="3"/>
  <c r="AZ13" i="2"/>
  <c r="AZ17" i="2" l="1"/>
  <c r="AY70" i="2"/>
  <c r="AY42" i="2"/>
  <c r="AY44" i="2"/>
  <c r="AY26" i="2"/>
  <c r="AZ31" i="3"/>
  <c r="AZ37" i="3"/>
  <c r="AY71" i="2" l="1"/>
  <c r="AY75" i="2" s="1"/>
  <c r="BA27" i="3"/>
  <c r="BA13" i="2"/>
  <c r="AZ38" i="3"/>
  <c r="AY46" i="2"/>
  <c r="AZ35" i="2"/>
  <c r="AZ97" i="2"/>
  <c r="AZ95" i="2"/>
  <c r="AZ98" i="2"/>
  <c r="AZ32" i="2"/>
  <c r="AZ29" i="2"/>
  <c r="AZ25" i="2"/>
  <c r="AZ41" i="2"/>
  <c r="AZ70" i="2" l="1"/>
  <c r="AZ42" i="2"/>
  <c r="AZ44" i="2"/>
  <c r="BA31" i="3"/>
  <c r="BA37" i="3"/>
  <c r="AY47" i="2"/>
  <c r="AZ26" i="2"/>
  <c r="BA17" i="2"/>
  <c r="BA35" i="2" l="1"/>
  <c r="BA97" i="2"/>
  <c r="BA95" i="2"/>
  <c r="BA98" i="2"/>
  <c r="BA29" i="2"/>
  <c r="BA32" i="2"/>
  <c r="BA25" i="2"/>
  <c r="BA41" i="2"/>
  <c r="AZ46" i="2"/>
  <c r="BB27" i="3"/>
  <c r="BB13" i="2"/>
  <c r="BA38" i="3"/>
  <c r="AZ71" i="2"/>
  <c r="BB31" i="3" l="1"/>
  <c r="BB37" i="3"/>
  <c r="BA44" i="2"/>
  <c r="BA70" i="2"/>
  <c r="BA42" i="2"/>
  <c r="AZ47" i="2"/>
  <c r="AZ75" i="2"/>
  <c r="BA26" i="2"/>
  <c r="BB17" i="2"/>
  <c r="BA71" i="2" l="1"/>
  <c r="BA46" i="2"/>
  <c r="BB35" i="2"/>
  <c r="BB97" i="2"/>
  <c r="BB95" i="2"/>
  <c r="BB32" i="2"/>
  <c r="BB98" i="2"/>
  <c r="BB29" i="2"/>
  <c r="BB25" i="2"/>
  <c r="BB41" i="2"/>
  <c r="BC27" i="3"/>
  <c r="BC13" i="2"/>
  <c r="BB38" i="3"/>
  <c r="BC17" i="2" l="1"/>
  <c r="BB44" i="2"/>
  <c r="BB42" i="2"/>
  <c r="BB70" i="2"/>
  <c r="BC31" i="3"/>
  <c r="BC37" i="3"/>
  <c r="BB26" i="2"/>
  <c r="BA47" i="2"/>
  <c r="BA75" i="2"/>
  <c r="BD13" i="2" l="1"/>
  <c r="BD17" i="2" s="1"/>
  <c r="BC38" i="3"/>
  <c r="BD27" i="3"/>
  <c r="BB46" i="2"/>
  <c r="BB71" i="2"/>
  <c r="BC35" i="2"/>
  <c r="BC97" i="2"/>
  <c r="BC95" i="2"/>
  <c r="BC98" i="2"/>
  <c r="BC29" i="2"/>
  <c r="BC32" i="2"/>
  <c r="BC25" i="2"/>
  <c r="BC41" i="2"/>
  <c r="BC70" i="2" l="1"/>
  <c r="BC44" i="2"/>
  <c r="BC42" i="2"/>
  <c r="BB47" i="2"/>
  <c r="BC26" i="2"/>
  <c r="BB75" i="2"/>
  <c r="BD31" i="3"/>
  <c r="BD37" i="3"/>
  <c r="BD35" i="2"/>
  <c r="BD97" i="2"/>
  <c r="BD95" i="2"/>
  <c r="BD98" i="2"/>
  <c r="BD32" i="2"/>
  <c r="BD29" i="2"/>
  <c r="BD25" i="2"/>
  <c r="BD26" i="2" s="1"/>
  <c r="BD41" i="2"/>
  <c r="BE27" i="3" l="1"/>
  <c r="BD38" i="3"/>
  <c r="BE13" i="2"/>
  <c r="BE17" i="2" s="1"/>
  <c r="BE95" i="2" s="1"/>
  <c r="BC46" i="2"/>
  <c r="BD42" i="2"/>
  <c r="BD44" i="2"/>
  <c r="BD46" i="2" s="1"/>
  <c r="BD47" i="2" s="1"/>
  <c r="BD70" i="2"/>
  <c r="BD71" i="2" s="1"/>
  <c r="BD75" i="2" s="1"/>
  <c r="BC71" i="2"/>
  <c r="BC75" i="2" s="1"/>
  <c r="BC47" i="2" l="1"/>
  <c r="BE35" i="2"/>
  <c r="BE97" i="2"/>
  <c r="BE98" i="2"/>
  <c r="BE29" i="2"/>
  <c r="BE32" i="2"/>
  <c r="BE25" i="2"/>
  <c r="BE26" i="2" s="1"/>
  <c r="BE41" i="2"/>
  <c r="BE31" i="3"/>
  <c r="BE37" i="3"/>
  <c r="BE44" i="2" l="1"/>
  <c r="BE46" i="2" s="1"/>
  <c r="BE47" i="2" s="1"/>
  <c r="BE42" i="2"/>
  <c r="BE70" i="2"/>
  <c r="BE38" i="3"/>
  <c r="BF27" i="3"/>
  <c r="BF13" i="2"/>
  <c r="BF17" i="2" s="1"/>
  <c r="BF95" i="2" s="1"/>
  <c r="BF35" i="2" l="1"/>
  <c r="BF97" i="2"/>
  <c r="BF98" i="2"/>
  <c r="BF32" i="2"/>
  <c r="BF29" i="2"/>
  <c r="BF25" i="2"/>
  <c r="BF26" i="2" s="1"/>
  <c r="BF41" i="2"/>
  <c r="BE71" i="2"/>
  <c r="BE75" i="2" s="1"/>
  <c r="BF31" i="3"/>
  <c r="BF37" i="3"/>
  <c r="BF44" i="2" l="1"/>
  <c r="BF46" i="2" s="1"/>
  <c r="BF47" i="2" s="1"/>
  <c r="BF42" i="2"/>
  <c r="BF70" i="2"/>
  <c r="BF71" i="2" s="1"/>
  <c r="BF75" i="2" s="1"/>
  <c r="BG13" i="2"/>
  <c r="BG17" i="2" s="1"/>
  <c r="BG95" i="2" s="1"/>
  <c r="BF38" i="3"/>
  <c r="BG27" i="3"/>
  <c r="BG35" i="2" l="1"/>
  <c r="BG97" i="2"/>
  <c r="BG98" i="2"/>
  <c r="BG32" i="2"/>
  <c r="BG29" i="2"/>
  <c r="BG25" i="2"/>
  <c r="BG26" i="2" s="1"/>
  <c r="BG41" i="2"/>
  <c r="BG31" i="3"/>
  <c r="BG37" i="3"/>
  <c r="BG38" i="3" l="1"/>
  <c r="BH27" i="3"/>
  <c r="BH13" i="2"/>
  <c r="BH17" i="2" s="1"/>
  <c r="BH95" i="2" s="1"/>
  <c r="BG70" i="2"/>
  <c r="BG44" i="2"/>
  <c r="BG46" i="2" s="1"/>
  <c r="BG47" i="2" s="1"/>
  <c r="BG42" i="2"/>
  <c r="BG71" i="2" l="1"/>
  <c r="BG75" i="2" s="1"/>
  <c r="BH35" i="2"/>
  <c r="BH97" i="2"/>
  <c r="BH98" i="2"/>
  <c r="BH32" i="2"/>
  <c r="BH29" i="2"/>
  <c r="BH25" i="2"/>
  <c r="BH26" i="2" s="1"/>
  <c r="BH41" i="2"/>
  <c r="BH31" i="3"/>
  <c r="BH37" i="3"/>
  <c r="BH38" i="3" l="1"/>
  <c r="BI13" i="2"/>
  <c r="BI17" i="2" s="1"/>
  <c r="BI95" i="2" s="1"/>
  <c r="BI27" i="3"/>
  <c r="BH42" i="2"/>
  <c r="BH70" i="2"/>
  <c r="BH44" i="2"/>
  <c r="BH46" i="2" s="1"/>
  <c r="BH47" i="2" s="1"/>
  <c r="BI31" i="3" l="1"/>
  <c r="BI37" i="3"/>
  <c r="BI35" i="2"/>
  <c r="BI97" i="2"/>
  <c r="BI98" i="2"/>
  <c r="BI32" i="2"/>
  <c r="BI29" i="2"/>
  <c r="BI25" i="2"/>
  <c r="BI26" i="2" s="1"/>
  <c r="BI41" i="2"/>
  <c r="BH71" i="2"/>
  <c r="BH75" i="2" s="1"/>
  <c r="BI70" i="2" l="1"/>
  <c r="BI71" i="2" s="1"/>
  <c r="BI75" i="2" s="1"/>
  <c r="BI42" i="2"/>
  <c r="BI44" i="2"/>
  <c r="BI46" i="2" s="1"/>
  <c r="BI47" i="2" s="1"/>
  <c r="BJ13" i="2"/>
  <c r="BI38" i="3"/>
  <c r="BJ17" i="2" l="1"/>
  <c r="BJ95" i="2" s="1"/>
  <c r="BN13" i="2"/>
  <c r="BO13" i="2"/>
  <c r="BP13" i="2"/>
  <c r="BJ35" i="2" l="1"/>
  <c r="BJ97" i="2"/>
  <c r="BJ98" i="2"/>
  <c r="BJ25" i="2"/>
  <c r="BJ29" i="2"/>
  <c r="BJ32" i="2"/>
  <c r="BJ41" i="2"/>
  <c r="BN17" i="2"/>
  <c r="BO17" i="2"/>
  <c r="BP17" i="2"/>
  <c r="BP95" i="2" s="1"/>
  <c r="BN97" i="2" l="1"/>
  <c r="BN32" i="2"/>
  <c r="BN98" i="2"/>
  <c r="BN29" i="2"/>
  <c r="BN95" i="2"/>
  <c r="BN35" i="2"/>
  <c r="BJ26" i="2"/>
  <c r="BN25" i="2"/>
  <c r="BN26" i="2" s="1"/>
  <c r="BO25" i="2"/>
  <c r="BO26" i="2" s="1"/>
  <c r="BP25" i="2"/>
  <c r="BP26" i="2" s="1"/>
  <c r="BJ42" i="2"/>
  <c r="BJ70" i="2"/>
  <c r="BJ44" i="2"/>
  <c r="BN41" i="2"/>
  <c r="BN42" i="2" s="1"/>
  <c r="BO41" i="2"/>
  <c r="BO42" i="2" s="1"/>
  <c r="BP41" i="2"/>
  <c r="BP42" i="2" s="1"/>
  <c r="BP98" i="2"/>
  <c r="BP97" i="2"/>
  <c r="BP35" i="2"/>
  <c r="BP29" i="2"/>
  <c r="BP32" i="2"/>
  <c r="BO98" i="2"/>
  <c r="BO32" i="2"/>
  <c r="BO97" i="2"/>
  <c r="BO29" i="2"/>
  <c r="BO95" i="2"/>
  <c r="BO35" i="2"/>
  <c r="BJ71" i="2" l="1"/>
  <c r="BN70" i="2"/>
  <c r="BO70" i="2"/>
  <c r="BP70" i="2"/>
  <c r="BJ46" i="2"/>
  <c r="BN44" i="2"/>
  <c r="BO44" i="2"/>
  <c r="BP44" i="2"/>
  <c r="BJ47" i="2" l="1"/>
  <c r="BN46" i="2"/>
  <c r="BN47" i="2" s="1"/>
  <c r="BO46" i="2"/>
  <c r="BO47" i="2" s="1"/>
  <c r="BP46" i="2"/>
  <c r="BP47" i="2" s="1"/>
  <c r="BJ75" i="2"/>
  <c r="C77" i="2" s="1"/>
  <c r="BN71" i="2"/>
  <c r="BO71" i="2"/>
  <c r="BP71" i="2"/>
  <c r="BN75" i="2" l="1"/>
  <c r="BO75" i="2"/>
  <c r="BP75" i="2"/>
  <c r="C79" i="2" l="1"/>
</calcChain>
</file>

<file path=xl/comments1.xml><?xml version="1.0" encoding="utf-8"?>
<comments xmlns="http://schemas.openxmlformats.org/spreadsheetml/2006/main">
  <authors>
    <author>Ben Murray</author>
  </authors>
  <commentList>
    <comment ref="A56" authorId="0" shapeId="0">
      <text>
        <r>
          <rPr>
            <b/>
            <sz val="9"/>
            <color indexed="81"/>
            <rFont val="Tahoma"/>
            <charset val="1"/>
          </rPr>
          <t>Ben Murray:</t>
        </r>
        <r>
          <rPr>
            <sz val="9"/>
            <color indexed="81"/>
            <rFont val="Tahoma"/>
            <charset val="1"/>
          </rPr>
          <t xml:space="preserve">
Make sure this row is linked to the correct row in the Non-wage Inputs tab.</t>
        </r>
      </text>
    </comment>
    <comment ref="A57" authorId="0" shapeId="0">
      <text>
        <r>
          <rPr>
            <b/>
            <sz val="9"/>
            <color indexed="81"/>
            <rFont val="Tahoma"/>
            <charset val="1"/>
          </rPr>
          <t>Ben Murray:</t>
        </r>
        <r>
          <rPr>
            <sz val="9"/>
            <color indexed="81"/>
            <rFont val="Tahoma"/>
            <charset val="1"/>
          </rPr>
          <t xml:space="preserve">
Make sure this row is linked to the correct row in the Non-wage Inputs tab.</t>
        </r>
      </text>
    </comment>
    <comment ref="A63" authorId="0" shapeId="0">
      <text>
        <r>
          <rPr>
            <b/>
            <sz val="9"/>
            <color indexed="81"/>
            <rFont val="Tahoma"/>
            <family val="2"/>
          </rPr>
          <t>Ben Murray:</t>
        </r>
        <r>
          <rPr>
            <sz val="9"/>
            <color indexed="81"/>
            <rFont val="Tahoma"/>
            <family val="2"/>
          </rPr>
          <t xml:space="preserve">
Cash inflow assumes cash from bookings (contract execution) with no delay built in for payment lag or bad debt + cash inflow from renewals.</t>
        </r>
      </text>
    </comment>
    <comment ref="A64" authorId="0" shapeId="0">
      <text>
        <r>
          <rPr>
            <b/>
            <sz val="9"/>
            <color indexed="81"/>
            <rFont val="Tahoma"/>
            <family val="2"/>
          </rPr>
          <t>Ben Murray:</t>
        </r>
        <r>
          <rPr>
            <sz val="9"/>
            <color indexed="81"/>
            <rFont val="Tahoma"/>
            <family val="2"/>
          </rPr>
          <t xml:space="preserve">
Cash outflow assumes Total OpEx is a proxy for cash expense with no major timing differences for accruals.</t>
        </r>
      </text>
    </comment>
    <comment ref="A78" authorId="0" shapeId="0">
      <text>
        <r>
          <rPr>
            <b/>
            <sz val="9"/>
            <color indexed="81"/>
            <rFont val="Tahoma"/>
            <family val="2"/>
          </rPr>
          <t>Ben Murray:</t>
        </r>
        <r>
          <rPr>
            <sz val="9"/>
            <color indexed="81"/>
            <rFont val="Tahoma"/>
            <family val="2"/>
          </rPr>
          <t xml:space="preserve">
For simplicity I assume year 5 as the terminal value and do not inflate for growth.
</t>
        </r>
      </text>
    </comment>
  </commentList>
</comments>
</file>

<file path=xl/comments2.xml><?xml version="1.0" encoding="utf-8"?>
<comments xmlns="http://schemas.openxmlformats.org/spreadsheetml/2006/main">
  <authors>
    <author>Ben Murray</author>
  </authors>
  <commentList>
    <comment ref="B6" authorId="0" shapeId="0">
      <text>
        <r>
          <rPr>
            <b/>
            <sz val="9"/>
            <color indexed="81"/>
            <rFont val="Tahoma"/>
            <family val="2"/>
          </rPr>
          <t xml:space="preserve">Ben: </t>
        </r>
        <r>
          <rPr>
            <sz val="9"/>
            <color indexed="81"/>
            <rFont val="Tahoma"/>
            <family val="2"/>
          </rPr>
          <t xml:space="preserve">Enter your current customer count at the beginning of this month if you already have customers and are not starting from scratch.
</t>
        </r>
      </text>
    </comment>
    <comment ref="A18" authorId="0" shapeId="0">
      <text>
        <r>
          <rPr>
            <sz val="9"/>
            <color indexed="81"/>
            <rFont val="Tahoma"/>
            <family val="2"/>
          </rPr>
          <t xml:space="preserve">I only have B19 highlighted, but you can also change the numbers in the cells going across row 19.
</t>
        </r>
      </text>
    </comment>
    <comment ref="A21" authorId="0" shapeId="0">
      <text>
        <r>
          <rPr>
            <b/>
            <sz val="9"/>
            <color indexed="81"/>
            <rFont val="Tahoma"/>
            <family val="2"/>
          </rPr>
          <t xml:space="preserve">Ben: </t>
        </r>
        <r>
          <rPr>
            <sz val="9"/>
            <color indexed="81"/>
            <rFont val="Tahoma"/>
            <family val="2"/>
          </rPr>
          <t xml:space="preserve">I only have B22 and B23 as highlighted inputs but you can also change the numbers in the cells going across rows 22, 23, and 24.
</t>
        </r>
      </text>
    </comment>
    <comment ref="B27" authorId="0" shapeId="0">
      <text>
        <r>
          <rPr>
            <b/>
            <sz val="9"/>
            <color indexed="81"/>
            <rFont val="Tahoma"/>
            <family val="2"/>
          </rPr>
          <t xml:space="preserve">Ben: </t>
        </r>
        <r>
          <rPr>
            <sz val="9"/>
            <color indexed="81"/>
            <rFont val="Tahoma"/>
            <family val="2"/>
          </rPr>
          <t xml:space="preserve">Enter the corresponding total MRR for the customers you entered into cell B6 above.
</t>
        </r>
      </text>
    </comment>
  </commentList>
</comments>
</file>

<file path=xl/comments3.xml><?xml version="1.0" encoding="utf-8"?>
<comments xmlns="http://schemas.openxmlformats.org/spreadsheetml/2006/main">
  <authors>
    <author>Ben Murray</author>
  </authors>
  <commentList>
    <comment ref="I8" authorId="0" shapeId="0">
      <text>
        <r>
          <rPr>
            <b/>
            <sz val="9"/>
            <color indexed="81"/>
            <rFont val="Tahoma"/>
            <family val="2"/>
          </rPr>
          <t>Ben Murray:</t>
        </r>
        <r>
          <rPr>
            <sz val="9"/>
            <color indexed="81"/>
            <rFont val="Tahoma"/>
            <family val="2"/>
          </rPr>
          <t xml:space="preserve">
Enter start month here</t>
        </r>
      </text>
    </comment>
    <comment ref="B9" authorId="0" shapeId="0">
      <text>
        <r>
          <rPr>
            <b/>
            <sz val="9"/>
            <color indexed="81"/>
            <rFont val="Tahoma"/>
            <family val="2"/>
          </rPr>
          <t>Ben Murray:</t>
        </r>
        <r>
          <rPr>
            <sz val="9"/>
            <color indexed="81"/>
            <rFont val="Tahoma"/>
            <family val="2"/>
          </rPr>
          <t xml:space="preserve">
The formulas to the right starting in column I sum based on the Category names (i.e Travel Expenses).
These Categories are optional but helpful if you want sum a specific expense across all departments.
Make sure you use the correct categories below in the department sections if you want to sum by Category.</t>
        </r>
      </text>
    </comment>
    <comment ref="B40" authorId="0" shapeId="0">
      <text>
        <r>
          <rPr>
            <b/>
            <sz val="9"/>
            <color indexed="81"/>
            <rFont val="Tahoma"/>
            <family val="2"/>
          </rPr>
          <t>Ben Murray:</t>
        </r>
        <r>
          <rPr>
            <sz val="9"/>
            <color indexed="81"/>
            <rFont val="Tahoma"/>
            <family val="2"/>
          </rPr>
          <t xml:space="preserve">
Adjust expense types in B41:B44 below and in cells A10:A38 if you would like to summarize by major expense category</t>
        </r>
      </text>
    </comment>
    <comment ref="B46" authorId="0" shapeId="0">
      <text>
        <r>
          <rPr>
            <b/>
            <sz val="9"/>
            <color indexed="81"/>
            <rFont val="Tahoma"/>
            <family val="2"/>
          </rPr>
          <t>Ben Murray:</t>
        </r>
        <r>
          <rPr>
            <sz val="9"/>
            <color indexed="81"/>
            <rFont val="Tahoma"/>
            <family val="2"/>
          </rPr>
          <t xml:space="preserve">
The sum formulas beginning in column I use the the department names to SUMIF.
I entered common software departments.  You can edit these but you will possibly need to change the links on the Summary tab.
</t>
        </r>
      </text>
    </comment>
    <comment ref="B58" authorId="0" shapeId="0">
      <text>
        <r>
          <rPr>
            <b/>
            <sz val="9"/>
            <color indexed="81"/>
            <rFont val="Tahoma"/>
            <family val="2"/>
          </rPr>
          <t>Ben Murray:</t>
        </r>
        <r>
          <rPr>
            <sz val="9"/>
            <color indexed="81"/>
            <rFont val="Tahoma"/>
            <family val="2"/>
          </rPr>
          <t xml:space="preserve">
Pulled from cell B47 above.  Do enter data here.</t>
        </r>
      </text>
    </comment>
    <comment ref="F73" authorId="0" shapeId="0">
      <text>
        <r>
          <rPr>
            <b/>
            <sz val="9"/>
            <color indexed="81"/>
            <rFont val="Tahoma"/>
            <family val="2"/>
          </rPr>
          <t>Ben Murray:</t>
        </r>
        <r>
          <rPr>
            <sz val="9"/>
            <color indexed="81"/>
            <rFont val="Tahoma"/>
            <family val="2"/>
          </rPr>
          <t xml:space="preserve">
The year doesn't matter, just the month</t>
        </r>
      </text>
    </comment>
  </commentList>
</comments>
</file>

<file path=xl/comments4.xml><?xml version="1.0" encoding="utf-8"?>
<comments xmlns="http://schemas.openxmlformats.org/spreadsheetml/2006/main">
  <authors>
    <author>Ben Murray</author>
  </authors>
  <commentList>
    <comment ref="A11" authorId="0" shapeId="0">
      <text>
        <r>
          <rPr>
            <b/>
            <sz val="9"/>
            <color indexed="81"/>
            <rFont val="Tahoma"/>
            <family val="2"/>
          </rPr>
          <t>Ben Murray:</t>
        </r>
        <r>
          <rPr>
            <sz val="9"/>
            <color indexed="81"/>
            <rFont val="Tahoma"/>
            <family val="2"/>
          </rPr>
          <t xml:space="preserve">
Enter the department name here.  It will be used in the By Department totals below</t>
        </r>
      </text>
    </comment>
    <comment ref="B11" authorId="0" shapeId="0">
      <text>
        <r>
          <rPr>
            <b/>
            <sz val="9"/>
            <color indexed="81"/>
            <rFont val="Tahoma"/>
            <family val="2"/>
          </rPr>
          <t>Ben Murray:</t>
        </r>
        <r>
          <rPr>
            <sz val="9"/>
            <color indexed="81"/>
            <rFont val="Tahoma"/>
            <family val="2"/>
          </rPr>
          <t xml:space="preserve">
Enter the employee name.  Informational only.</t>
        </r>
      </text>
    </comment>
    <comment ref="C11" authorId="0" shapeId="0">
      <text>
        <r>
          <rPr>
            <b/>
            <sz val="9"/>
            <color indexed="81"/>
            <rFont val="Tahoma"/>
            <family val="2"/>
          </rPr>
          <t>Ben Murray:</t>
        </r>
        <r>
          <rPr>
            <sz val="9"/>
            <color indexed="81"/>
            <rFont val="Tahoma"/>
            <family val="2"/>
          </rPr>
          <t xml:space="preserve">
Enter title.
Informational only.</t>
        </r>
      </text>
    </comment>
    <comment ref="D11" authorId="0" shapeId="0">
      <text>
        <r>
          <rPr>
            <b/>
            <sz val="9"/>
            <color indexed="81"/>
            <rFont val="Tahoma"/>
            <family val="2"/>
          </rPr>
          <t>Ben Murray:</t>
        </r>
        <r>
          <rPr>
            <sz val="9"/>
            <color indexed="81"/>
            <rFont val="Tahoma"/>
            <family val="2"/>
          </rPr>
          <t xml:space="preserve">
</t>
        </r>
        <r>
          <rPr>
            <sz val="12"/>
            <color indexed="81"/>
            <rFont val="Tahoma"/>
            <family val="2"/>
          </rPr>
          <t>This is a required field.  Enter "PT" for Part-time employees and "FT" for Full-time employees.
If the employee is Part-time, you must enter the wage as an hourly rate and enter the number of hours working per month.
If the employee is Full-time, you must enter the wage as an annual number.</t>
        </r>
      </text>
    </comment>
    <comment ref="E11" authorId="0" shapeId="0">
      <text>
        <r>
          <rPr>
            <b/>
            <sz val="9"/>
            <color indexed="81"/>
            <rFont val="Tahoma"/>
            <family val="2"/>
          </rPr>
          <t>Ben Murray:</t>
        </r>
        <r>
          <rPr>
            <sz val="9"/>
            <color indexed="81"/>
            <rFont val="Tahoma"/>
            <family val="2"/>
          </rPr>
          <t xml:space="preserve">
</t>
        </r>
        <r>
          <rPr>
            <sz val="12"/>
            <color indexed="81"/>
            <rFont val="Tahoma"/>
            <family val="2"/>
          </rPr>
          <t>If the employee is Part-time, you must enter the wage as an hourly rate and enter the number of hours working per month.
If the employee is Full-time, you must enter the wage as an annual number.</t>
        </r>
      </text>
    </comment>
    <comment ref="F11" authorId="0" shapeId="0">
      <text>
        <r>
          <rPr>
            <b/>
            <sz val="9"/>
            <color indexed="81"/>
            <rFont val="Tahoma"/>
            <family val="2"/>
          </rPr>
          <t>Ben Murray:</t>
        </r>
        <r>
          <rPr>
            <sz val="9"/>
            <color indexed="81"/>
            <rFont val="Tahoma"/>
            <family val="2"/>
          </rPr>
          <t xml:space="preserve">
</t>
        </r>
        <r>
          <rPr>
            <sz val="12"/>
            <color indexed="81"/>
            <rFont val="Tahoma"/>
            <family val="2"/>
          </rPr>
          <t>If the employee is Part-time, enter the number of hours working per month in this column.</t>
        </r>
      </text>
    </comment>
    <comment ref="G11" authorId="0" shapeId="0">
      <text>
        <r>
          <rPr>
            <b/>
            <sz val="9"/>
            <color indexed="81"/>
            <rFont val="Tahoma"/>
            <family val="2"/>
          </rPr>
          <t>Ben Murray:</t>
        </r>
        <r>
          <rPr>
            <sz val="9"/>
            <color indexed="81"/>
            <rFont val="Tahoma"/>
            <family val="2"/>
          </rPr>
          <t xml:space="preserve">
</t>
        </r>
        <r>
          <rPr>
            <sz val="12"/>
            <color indexed="81"/>
            <rFont val="Tahoma"/>
            <family val="2"/>
          </rPr>
          <t>Enter a combined tax rate to cover payroll taxes, FUTA, SUTA, etc.</t>
        </r>
      </text>
    </comment>
    <comment ref="H11" authorId="0" shapeId="0">
      <text>
        <r>
          <rPr>
            <b/>
            <sz val="9"/>
            <color indexed="81"/>
            <rFont val="Tahoma"/>
            <family val="2"/>
          </rPr>
          <t>Ben Murray:</t>
        </r>
        <r>
          <rPr>
            <sz val="9"/>
            <color indexed="81"/>
            <rFont val="Tahoma"/>
            <family val="2"/>
          </rPr>
          <t xml:space="preserve">
</t>
        </r>
        <r>
          <rPr>
            <sz val="12"/>
            <color indexed="81"/>
            <rFont val="Tahoma"/>
            <family val="2"/>
          </rPr>
          <t>Enter a dollar amount as monthly number per employee.  This could include health insurance, dental, and other fringe benefits.</t>
        </r>
      </text>
    </comment>
    <comment ref="I42" authorId="0" shapeId="0">
      <text>
        <r>
          <rPr>
            <b/>
            <sz val="9"/>
            <color indexed="81"/>
            <rFont val="Tahoma"/>
            <family val="2"/>
          </rPr>
          <t>Ben Murray:</t>
        </r>
        <r>
          <rPr>
            <sz val="9"/>
            <color indexed="81"/>
            <rFont val="Tahoma"/>
            <family val="2"/>
          </rPr>
          <t xml:space="preserve">
</t>
        </r>
        <r>
          <rPr>
            <sz val="12"/>
            <color indexed="81"/>
            <rFont val="Tahoma"/>
            <family val="2"/>
          </rPr>
          <t>The rows to the right sum the wages, physicals, FTE's, and benefits by the name you enter in the rows below and in column A.
The department names must match and be consistent throughout the model (i.e. don't type R&amp;D and then call it Dev elsewhere) for the sum formula to work.  If you have a Marketing department, for example, enter Marketing where applicable by each employee in Column A.
The cells below are linked and do NOT need to be modified.</t>
        </r>
      </text>
    </comment>
  </commentList>
</comments>
</file>

<file path=xl/comments5.xml><?xml version="1.0" encoding="utf-8"?>
<comments xmlns="http://schemas.openxmlformats.org/spreadsheetml/2006/main">
  <authors>
    <author>Ben Murray</author>
  </authors>
  <commentList>
    <comment ref="B11" authorId="0" shapeId="0">
      <text>
        <r>
          <rPr>
            <b/>
            <sz val="9"/>
            <color indexed="81"/>
            <rFont val="Tahoma"/>
            <charset val="1"/>
          </rPr>
          <t>Ben Murray:</t>
        </r>
        <r>
          <rPr>
            <sz val="9"/>
            <color indexed="81"/>
            <rFont val="Tahoma"/>
            <charset val="1"/>
          </rPr>
          <t xml:space="preserve">
Enter start date using first of the month.</t>
        </r>
      </text>
    </comment>
    <comment ref="C11" authorId="0" shapeId="0">
      <text>
        <r>
          <rPr>
            <b/>
            <sz val="9"/>
            <color indexed="81"/>
            <rFont val="Tahoma"/>
            <charset val="1"/>
          </rPr>
          <t>Ben Murray:</t>
        </r>
        <r>
          <rPr>
            <sz val="9"/>
            <color indexed="81"/>
            <rFont val="Tahoma"/>
            <charset val="1"/>
          </rPr>
          <t xml:space="preserve">
Enter End Date using last day of month.</t>
        </r>
      </text>
    </comment>
  </commentList>
</comments>
</file>

<file path=xl/sharedStrings.xml><?xml version="1.0" encoding="utf-8"?>
<sst xmlns="http://schemas.openxmlformats.org/spreadsheetml/2006/main" count="734" uniqueCount="270">
  <si>
    <t>Financial Forecast</t>
  </si>
  <si>
    <t>Fcst</t>
  </si>
  <si>
    <t>Hidden reference row - do not modify</t>
  </si>
  <si>
    <t>Bookings</t>
  </si>
  <si>
    <t>Software</t>
  </si>
  <si>
    <t>Services</t>
  </si>
  <si>
    <t>Other</t>
  </si>
  <si>
    <t>Total Bookings</t>
  </si>
  <si>
    <t>Subscriptions</t>
  </si>
  <si>
    <t>Third-party</t>
  </si>
  <si>
    <t>Other Revenue</t>
  </si>
  <si>
    <t>Total Revenues</t>
  </si>
  <si>
    <t>Total Cost of Operations</t>
  </si>
  <si>
    <t>Gross Profit</t>
  </si>
  <si>
    <t>Margin %</t>
  </si>
  <si>
    <t>Total Research &amp; Development</t>
  </si>
  <si>
    <t xml:space="preserve"> % of Revenue</t>
  </si>
  <si>
    <t xml:space="preserve"> Total Sales &amp; Marketing Expense</t>
  </si>
  <si>
    <t>% of Revenue</t>
  </si>
  <si>
    <t xml:space="preserve"> Total G&amp;A Expense</t>
  </si>
  <si>
    <t xml:space="preserve"> Total Operating Expenses</t>
  </si>
  <si>
    <t>Other Income/(Expense)</t>
  </si>
  <si>
    <t>EBIT</t>
  </si>
  <si>
    <t>Taxes</t>
  </si>
  <si>
    <t>Net Income</t>
  </si>
  <si>
    <t>Expense Split</t>
  </si>
  <si>
    <t>Employee Related</t>
  </si>
  <si>
    <t>Non Employee Related</t>
  </si>
  <si>
    <t>Key Expenses</t>
  </si>
  <si>
    <t>Wages &amp; Taxes</t>
  </si>
  <si>
    <t>Travel Expenses</t>
  </si>
  <si>
    <t>Commissions</t>
  </si>
  <si>
    <t>Depreciation &amp; Amortization</t>
  </si>
  <si>
    <t>Cash Balance</t>
  </si>
  <si>
    <t>Beginning Cash</t>
  </si>
  <si>
    <t>+Cash Inflow</t>
  </si>
  <si>
    <t>-CapEx</t>
  </si>
  <si>
    <t>Ending Cash</t>
  </si>
  <si>
    <t>Unlevered Free Cash Flows (UFCF)</t>
  </si>
  <si>
    <t>-Taxes</t>
  </si>
  <si>
    <t>+Depreciation &amp; Amortization</t>
  </si>
  <si>
    <t>-Capital Expenditures</t>
  </si>
  <si>
    <t>Unlevered Free Cash Flows</t>
  </si>
  <si>
    <t>PV of UFCF</t>
  </si>
  <si>
    <t>PV of Terminal Value</t>
  </si>
  <si>
    <t>Enterprise Value</t>
  </si>
  <si>
    <t>Period End Headcount</t>
  </si>
  <si>
    <t>Total Period End Headcount</t>
  </si>
  <si>
    <t>Productivity Metrics:</t>
  </si>
  <si>
    <t>Revenue per Avg FTE ($000)</t>
  </si>
  <si>
    <t>Total OpEx / Headcount ($000)</t>
  </si>
  <si>
    <t>Wages &amp; Taxes as % of Revenue</t>
  </si>
  <si>
    <t>Commissions as % of Revenue</t>
  </si>
  <si>
    <t>Customers</t>
  </si>
  <si>
    <t>Revenue Forecast</t>
  </si>
  <si>
    <t>CUSTOMER WATERFALL</t>
  </si>
  <si>
    <t>Customer BB</t>
  </si>
  <si>
    <t>+New Customers</t>
  </si>
  <si>
    <t>+Lost Customers</t>
  </si>
  <si>
    <t>=Customer EB</t>
  </si>
  <si>
    <t>RENEWAL WATERFALL</t>
  </si>
  <si>
    <t>1st Time Renewals</t>
  </si>
  <si>
    <t>+Prev Renewed Customers</t>
  </si>
  <si>
    <t>=Up for Renewal</t>
  </si>
  <si>
    <t>-Lost Customers</t>
  </si>
  <si>
    <t>=Renewed Customers</t>
  </si>
  <si>
    <t>CHURN INPUT</t>
  </si>
  <si>
    <t>Annual Customer Churn</t>
  </si>
  <si>
    <t>ARR INPUTS</t>
  </si>
  <si>
    <t>ARR New</t>
  </si>
  <si>
    <t>ARR Renewal Expansion</t>
  </si>
  <si>
    <t>ARR Renewals</t>
  </si>
  <si>
    <t>$ MRR WATERFALL</t>
  </si>
  <si>
    <t>MRR BB</t>
  </si>
  <si>
    <t>+New MRR</t>
  </si>
  <si>
    <t>+Expansion MRR</t>
  </si>
  <si>
    <t>+Lost MRR</t>
  </si>
  <si>
    <t>=MRR EB</t>
  </si>
  <si>
    <t>STATS</t>
  </si>
  <si>
    <t>MRR Net Churn</t>
  </si>
  <si>
    <t>Net New MRR Growth</t>
  </si>
  <si>
    <t>Net New MRR</t>
  </si>
  <si>
    <t>Non-wage Department Expense Model</t>
  </si>
  <si>
    <t/>
  </si>
  <si>
    <t>Cost of Revenue</t>
  </si>
  <si>
    <t>P&amp;L Category 1</t>
  </si>
  <si>
    <t>P&amp;L Category 2</t>
  </si>
  <si>
    <t>Operating Expenses</t>
  </si>
  <si>
    <t>P&amp;L Category 3</t>
  </si>
  <si>
    <t>P&amp;L Category 4</t>
  </si>
  <si>
    <t>P&amp;L Category 5</t>
  </si>
  <si>
    <t>P&amp;L Category 6</t>
  </si>
  <si>
    <t>P&amp;L Category 7</t>
  </si>
  <si>
    <t>P&amp;L Category 8</t>
  </si>
  <si>
    <t>P&amp;L Category 9</t>
  </si>
  <si>
    <t>P&amp;L Category 10</t>
  </si>
  <si>
    <t>P&amp;L Category 11</t>
  </si>
  <si>
    <t>P&amp;L Category 12</t>
  </si>
  <si>
    <t>P&amp;L Category 13</t>
  </si>
  <si>
    <t>P&amp;L Category 14</t>
  </si>
  <si>
    <t>P&amp;L Category 15</t>
  </si>
  <si>
    <t>P&amp;L Category 16</t>
  </si>
  <si>
    <t>P&amp;L Category 17</t>
  </si>
  <si>
    <t>P&amp;L Category 18</t>
  </si>
  <si>
    <t>P&amp;L Category 19</t>
  </si>
  <si>
    <t>P&amp;L Category 20</t>
  </si>
  <si>
    <t>P&amp;L Category 21</t>
  </si>
  <si>
    <t>P&amp;L Category 22</t>
  </si>
  <si>
    <t>P&amp;L Category 23</t>
  </si>
  <si>
    <t>P&amp;L Category 24</t>
  </si>
  <si>
    <t>P&amp;L Category 25</t>
  </si>
  <si>
    <t>P&amp;L Category 26</t>
  </si>
  <si>
    <t>SUMMARY BY EXP TYPE</t>
  </si>
  <si>
    <t>Operating Revenue</t>
  </si>
  <si>
    <t>Non-Operating Expenses</t>
  </si>
  <si>
    <t>SUMMARY BY DEPARTMENT</t>
  </si>
  <si>
    <t>COO</t>
  </si>
  <si>
    <t>R&amp;D</t>
  </si>
  <si>
    <t>Sales</t>
  </si>
  <si>
    <t>Marketing</t>
  </si>
  <si>
    <t>G&amp;A</t>
  </si>
  <si>
    <t>Support</t>
  </si>
  <si>
    <t>Comments</t>
  </si>
  <si>
    <t>Driver</t>
  </si>
  <si>
    <t>Begin</t>
  </si>
  <si>
    <t>End</t>
  </si>
  <si>
    <t>Rate</t>
  </si>
  <si>
    <t>Fixed</t>
  </si>
  <si>
    <t>EOQ</t>
  </si>
  <si>
    <t>Spread Amount</t>
  </si>
  <si>
    <t>Repeat Annually</t>
  </si>
  <si>
    <t>Odd Month</t>
  </si>
  <si>
    <t>Spread Evenly</t>
  </si>
  <si>
    <t>Office Supplies</t>
  </si>
  <si>
    <t>% of Bookings</t>
  </si>
  <si>
    <t>Product Launch</t>
  </si>
  <si>
    <t>Headcount Forecast Model</t>
  </si>
  <si>
    <t>Reference row - do not modify</t>
  </si>
  <si>
    <t>Physicals</t>
  </si>
  <si>
    <t>FTE</t>
  </si>
  <si>
    <t>Benefits</t>
  </si>
  <si>
    <t>=Required Field</t>
  </si>
  <si>
    <t>Dept</t>
  </si>
  <si>
    <t>Roster</t>
  </si>
  <si>
    <t>Title</t>
  </si>
  <si>
    <t>FT or PT</t>
  </si>
  <si>
    <t>Wage</t>
  </si>
  <si>
    <t>Hours</t>
  </si>
  <si>
    <t>Benefits PEPM</t>
  </si>
  <si>
    <t>Start Date</t>
  </si>
  <si>
    <t>End Date</t>
  </si>
  <si>
    <t>Employee 1</t>
  </si>
  <si>
    <t>FT</t>
  </si>
  <si>
    <t>Employee 2</t>
  </si>
  <si>
    <t>UI/UX Designer</t>
  </si>
  <si>
    <t>Employee 3</t>
  </si>
  <si>
    <t>Web Developer</t>
  </si>
  <si>
    <t>Employee 4</t>
  </si>
  <si>
    <t>Test Engineer</t>
  </si>
  <si>
    <t>Employee 5</t>
  </si>
  <si>
    <t>SWE</t>
  </si>
  <si>
    <t>Employee 6</t>
  </si>
  <si>
    <t>Employee 7</t>
  </si>
  <si>
    <t>Total</t>
  </si>
  <si>
    <t>By Department</t>
  </si>
  <si>
    <t>Tie out?</t>
  </si>
  <si>
    <t>Capital Expenditures</t>
  </si>
  <si>
    <t>Reference row - hidden</t>
  </si>
  <si>
    <t>Total CapEx</t>
  </si>
  <si>
    <t>List</t>
  </si>
  <si>
    <t>Start</t>
  </si>
  <si>
    <t>Amount</t>
  </si>
  <si>
    <t>Investment 1</t>
  </si>
  <si>
    <t>Investment 2</t>
  </si>
  <si>
    <t>Investment 3</t>
  </si>
  <si>
    <t>Investment 4</t>
  </si>
  <si>
    <t>Investment 5</t>
  </si>
  <si>
    <t>Start date of model</t>
  </si>
  <si>
    <t>Enter the start date of the forecast.  Please enter as the first of the month.  For example, 1/1/15 or 6/1/15, etc.</t>
  </si>
  <si>
    <t>Start year</t>
  </si>
  <si>
    <t>Company Name</t>
  </si>
  <si>
    <t>Tax rate</t>
  </si>
  <si>
    <t>WACC</t>
  </si>
  <si>
    <t>Beginning Cash Balance</t>
  </si>
  <si>
    <t>Click Here</t>
  </si>
  <si>
    <t>Input customer Beginning Balance if any</t>
  </si>
  <si>
    <t>Input customer growth</t>
  </si>
  <si>
    <t>Input customer churn (not dollar churn) as an annual percentage</t>
  </si>
  <si>
    <t>Input average selling price in ARR.  This input is then carried out across the columns but you can override cells (hardcode) in that row if required.</t>
  </si>
  <si>
    <t>Input net ARR customer expansion (considering upgrades, upsells, downgrades, CPI) as a percent.  This percentage will uplift the New ARR field and customers will be renewed at this renewal ARR number.</t>
  </si>
  <si>
    <t>If you entered a beginning customer balance, enter the total MRR of those customers.</t>
  </si>
  <si>
    <t>The following inputs walk you through how to enter headcount into this tab.  You can enter as many heads as you want.</t>
  </si>
  <si>
    <t>Enter the department name.  This name must match (no  typos) the department names listed at the link below for summing purposes.</t>
  </si>
  <si>
    <t>You must use the exact naming convention here for departments.</t>
  </si>
  <si>
    <t>Enter the employee name.  This is informational only.</t>
  </si>
  <si>
    <t>Enter the employee title.  This is informational only.</t>
  </si>
  <si>
    <t>Enter FT for full-time employees and PT for part-time employees.  This input drives the wage calculation.  If PT, it will take the hourly wage times the hours to calculate wages.</t>
  </si>
  <si>
    <t>Enter the annual wage if you entered FT in the previous step.  Enter the hourly wage if you entered PT in the previous step.</t>
  </si>
  <si>
    <t>This column will be greyed out if you entered FT.  If you entered the employee as PT, enter the number of hours worked in the average month.</t>
  </si>
  <si>
    <t>Enter your local and national payroll taxes in this column and/or any other percentage to gross up the wages by this amount.</t>
  </si>
  <si>
    <t>Enter the benefits you will pay per month for this employee.  This could include health, gym memberships, etc.</t>
  </si>
  <si>
    <t>Enter the employee's start date.  It could be anytime in the month and the formulas will calculate the correct amount</t>
  </si>
  <si>
    <t>Enter the employee's termination date.  It could be anytime in the month and the formulas will calculate the correct amount</t>
  </si>
  <si>
    <t>These inputs will flow to the cash balance and the unlevered free cash flow.  I have not modeled a balance sheet yet.</t>
  </si>
  <si>
    <t>Enter the name of investment.  This is informational only.</t>
  </si>
  <si>
    <t>Enter the start date of the investment.  Always use the first of month for formula purposes.  This in place so you can avoid manually hardcoding numbers in specific months.</t>
  </si>
  <si>
    <t>Enter the end date of the investment.  Always use the end of month for formula purposes.</t>
  </si>
  <si>
    <t>Enter the monthly amount of the investment.  If you entered a date range of two months, for example, and enter $5,000 here, that amount will be placed in both months for a total of $10,000.</t>
  </si>
  <si>
    <t>Model Instructions</t>
  </si>
  <si>
    <t>2) Input Revenue Assumptions</t>
  </si>
  <si>
    <t>3) Input Headcount Assumptions</t>
  </si>
  <si>
    <t>4) Input CapEx Assumptions</t>
  </si>
  <si>
    <t>1) Input Global Assumptions</t>
  </si>
  <si>
    <t>Input your global assumptions for the model on this tab.</t>
  </si>
  <si>
    <t>Global Controls</t>
  </si>
  <si>
    <t>Used in sum formulas</t>
  </si>
  <si>
    <t>Enter your company name or forecast scenario</t>
  </si>
  <si>
    <t>Enter your corporate income tax rate, used in the unlevered free cash flows and on the P&amp;L</t>
  </si>
  <si>
    <t>Comp Equipment</t>
  </si>
  <si>
    <t>SUMMARY BY P&amp;L CATEGORY</t>
  </si>
  <si>
    <t>COO Other</t>
  </si>
  <si>
    <t>G&amp;A Other</t>
  </si>
  <si>
    <t>5) Input Non-wage Assumptions</t>
  </si>
  <si>
    <t>This tab is for all operational department expenses excluding wage expenses.</t>
  </si>
  <si>
    <t>These categories are optional but I am using three categories at the bottom of the yellow shading to pull necessary data to the Summary tab.</t>
  </si>
  <si>
    <t>The purpose of the categories is to sum specific expenses from all departments.  For example, so you know how much Travel Expense is forecasted.</t>
  </si>
  <si>
    <t>You can change the department names but you will want to check all links.</t>
  </si>
  <si>
    <t>This is for your information.  No action required.  The departments in the grey shading are used throughout the model.  The summary tab references the numbers from this row.</t>
  </si>
  <si>
    <t>The Comments section is informational and for documentation purposes.</t>
  </si>
  <si>
    <t>The Driver section is informational but it helps identify what formula you are using or what rate driver.</t>
  </si>
  <si>
    <t>You begin forecasting each department's non-wage expenses in these department sections.  I have sample formulas in some of these which help you forecast expenses without hardcoding the numbers.</t>
  </si>
  <si>
    <t>The formulas help you spread the numbers based on your needs.  For example, fixed expense each month, end-of-quarter expense, annual expense, expense over specifc time period, spread an amount, etc.</t>
  </si>
  <si>
    <t>If you are using some of my spreadsheet formulas, you will need to enter a begin date.</t>
  </si>
  <si>
    <t>If you are using some of my spreadsheet formulas, you will need to enter an end date.  Some formulas do not require this.</t>
  </si>
  <si>
    <t>The rate is either a monthly amount, annual amount or total amount.  Or it could be a rate driver depending on what formulas you enter to spread your expenses in the forecast.</t>
  </si>
  <si>
    <t>Repeat the previous 5 steps for each department that you would like to forecast.</t>
  </si>
  <si>
    <t>6) Summary Tab</t>
  </si>
  <si>
    <t>No inputs are required on this tab unless you are modifying the model.</t>
  </si>
  <si>
    <t>This rate is used present valuing the unlevered free cash flows</t>
  </si>
  <si>
    <t>-Increase in Working Capital (not modeled yet)</t>
  </si>
  <si>
    <t>TheSaaSCFO.com</t>
  </si>
  <si>
    <t>ABC Co.</t>
  </si>
  <si>
    <t>Sales Rep</t>
  </si>
  <si>
    <t>Market Rep</t>
  </si>
  <si>
    <t>Employee 8</t>
  </si>
  <si>
    <t>Employee 9</t>
  </si>
  <si>
    <t>Employee 10</t>
  </si>
  <si>
    <t>Founder</t>
  </si>
  <si>
    <t>CTO</t>
  </si>
  <si>
    <t>Support Tech</t>
  </si>
  <si>
    <t>Accountant</t>
  </si>
  <si>
    <t>Enter in thousands</t>
  </si>
  <si>
    <t>New ARR Bookings</t>
  </si>
  <si>
    <t>Renewed ARR</t>
  </si>
  <si>
    <t>-Cash Outflow: Operating</t>
  </si>
  <si>
    <t>Internal use software</t>
  </si>
  <si>
    <t>Travel</t>
  </si>
  <si>
    <t>Rent</t>
  </si>
  <si>
    <t>Zendesk</t>
  </si>
  <si>
    <t>PPC</t>
  </si>
  <si>
    <t>Legal Stuff</t>
  </si>
  <si>
    <t>Limit of Liability/Disclaimer of Warranty</t>
  </si>
  <si>
    <t>Limit of Liability/Disclaimer of Warranty: While Ben has used his</t>
  </si>
  <si>
    <t>best efforts in preparing this spreadsheet, he makes no representations or warranties with respect</t>
  </si>
  <si>
    <t>to the accuracy or completeness of the contents of this spreadsheet and specifically disclaim any</t>
  </si>
  <si>
    <t xml:space="preserve">implied warranties of merchantability or fitness for a particular purpose. </t>
  </si>
  <si>
    <t>The advice and strategies contained herein may not be suitable for your situation. You should consult with a</t>
  </si>
  <si>
    <t>of profit or any other commercial damages, including but not limited to special, incidental,</t>
  </si>
  <si>
    <t>consequential, or other damages.</t>
  </si>
  <si>
    <t>finance professional where appropriate. Ben shall not be liable for any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</si>
</sst>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 #,##0.0_);_(* \(#,##0.0\);_(* &quot;-&quot;??_);_(@_)"/>
    <numFmt numFmtId="168" formatCode="[$-409]mmm\-yy;@"/>
    <numFmt numFmtId="169" formatCode="_(* #,##0.0_);_(* \(#,##0.0\);_(* &quot;-&quot;?_);_(@_)"/>
    <numFmt numFmtId="170" formatCode="_(&quot;$&quot;* #,##0_);_(&quot;$&quot;* \(#,##0\);_(&quot;$&quot;* &quot;-&quot;??_);_(@_)"/>
    <numFmt numFmtId="171" formatCode="mm/dd/yy;@"/>
  </numFmts>
  <fonts count="52" x14ac:knownFonts="1">
    <font>
      <sz val="11"/>
      <color theme="1"/>
      <name val="Calibri"/>
      <family val="2"/>
    </font>
    <font>
      <sz val="11"/>
      <color theme="1"/>
      <name val="Calibri"/>
      <family val="2"/>
    </font>
    <font>
      <b/>
      <sz val="11"/>
      <color theme="1"/>
      <name val="Calibri"/>
      <family val="2"/>
    </font>
    <font>
      <sz val="8"/>
      <name val="Verdana"/>
      <family val="2"/>
    </font>
    <font>
      <b/>
      <sz val="14"/>
      <color indexed="9"/>
      <name val="Arial"/>
      <family val="2"/>
    </font>
    <font>
      <sz val="11"/>
      <color theme="1"/>
      <name val="Arial"/>
      <family val="2"/>
    </font>
    <font>
      <b/>
      <sz val="12"/>
      <color theme="0"/>
      <name val="Arial"/>
      <family val="2"/>
    </font>
    <font>
      <b/>
      <i/>
      <sz val="10"/>
      <color theme="0"/>
      <name val="ARIAL"/>
      <family val="2"/>
    </font>
    <font>
      <b/>
      <i/>
      <sz val="10"/>
      <color rgb="FFFF0000"/>
      <name val="Arial"/>
      <family val="2"/>
    </font>
    <font>
      <b/>
      <i/>
      <sz val="10"/>
      <color theme="1"/>
      <name val="Arial"/>
      <family val="2"/>
    </font>
    <font>
      <b/>
      <sz val="10"/>
      <name val="Arial"/>
      <family val="2"/>
    </font>
    <font>
      <sz val="10"/>
      <name val="Arial"/>
      <family val="2"/>
    </font>
    <font>
      <i/>
      <sz val="10"/>
      <name val="Arial"/>
      <family val="2"/>
    </font>
    <font>
      <i/>
      <sz val="11"/>
      <color theme="1"/>
      <name val="Arial"/>
      <family val="2"/>
    </font>
    <font>
      <i/>
      <sz val="9"/>
      <name val="Arial"/>
      <family val="2"/>
    </font>
    <font>
      <i/>
      <sz val="9"/>
      <color theme="1"/>
      <name val="Arial"/>
      <family val="2"/>
    </font>
    <font>
      <b/>
      <sz val="11"/>
      <color theme="1"/>
      <name val="Arial"/>
      <family val="2"/>
    </font>
    <font>
      <sz val="10"/>
      <color theme="1"/>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
      <b/>
      <sz val="11"/>
      <color theme="1"/>
      <name val="Calibri"/>
      <family val="2"/>
      <scheme val="minor"/>
    </font>
    <font>
      <b/>
      <u/>
      <sz val="11"/>
      <color theme="1"/>
      <name val="Calibri"/>
      <family val="2"/>
      <scheme val="minor"/>
    </font>
    <font>
      <b/>
      <sz val="16"/>
      <name val="Calibri"/>
      <family val="2"/>
      <scheme val="minor"/>
    </font>
    <font>
      <b/>
      <sz val="11"/>
      <name val="Calibri"/>
      <family val="2"/>
      <scheme val="minor"/>
    </font>
    <font>
      <sz val="11"/>
      <name val="Calibri"/>
      <family val="2"/>
      <scheme val="minor"/>
    </font>
    <font>
      <b/>
      <u/>
      <sz val="11"/>
      <name val="Calibri"/>
      <family val="2"/>
      <scheme val="minor"/>
    </font>
    <font>
      <b/>
      <sz val="11"/>
      <color theme="3"/>
      <name val="Calibri"/>
      <family val="2"/>
      <scheme val="minor"/>
    </font>
    <font>
      <b/>
      <sz val="11"/>
      <color theme="4"/>
      <name val="Calibri"/>
      <family val="2"/>
      <scheme val="minor"/>
    </font>
    <font>
      <sz val="11"/>
      <color rgb="FF0070C0"/>
      <name val="Calibri"/>
      <family val="2"/>
      <scheme val="minor"/>
    </font>
    <font>
      <sz val="11"/>
      <color theme="4"/>
      <name val="Calibri"/>
      <family val="2"/>
      <scheme val="minor"/>
    </font>
    <font>
      <b/>
      <sz val="16"/>
      <color theme="1"/>
      <name val="Calibri"/>
      <family val="2"/>
      <scheme val="minor"/>
    </font>
    <font>
      <u/>
      <sz val="8"/>
      <color indexed="12"/>
      <name val="Verdana"/>
      <family val="2"/>
    </font>
    <font>
      <u/>
      <sz val="16"/>
      <color theme="10"/>
      <name val="Arial"/>
      <family val="2"/>
    </font>
    <font>
      <i/>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2"/>
      <color theme="4"/>
      <name val="Calibri"/>
      <family val="2"/>
      <scheme val="minor"/>
    </font>
    <font>
      <i/>
      <sz val="12"/>
      <color rgb="FFFF0000"/>
      <name val="Calibri"/>
      <family val="2"/>
      <scheme val="minor"/>
    </font>
    <font>
      <sz val="12"/>
      <color rgb="FFFF0000"/>
      <name val="Calibri"/>
      <family val="2"/>
      <scheme val="minor"/>
    </font>
    <font>
      <sz val="11"/>
      <color theme="1"/>
      <name val="Calibri"/>
      <family val="2"/>
      <scheme val="minor"/>
    </font>
    <font>
      <sz val="11"/>
      <name val="Arial"/>
      <family val="2"/>
    </font>
    <font>
      <b/>
      <sz val="11"/>
      <name val="Arial"/>
      <family val="2"/>
    </font>
    <font>
      <sz val="12"/>
      <color indexed="81"/>
      <name val="Tahoma"/>
      <family val="2"/>
    </font>
    <font>
      <i/>
      <sz val="11"/>
      <color theme="1"/>
      <name val="Calibri"/>
      <family val="2"/>
      <scheme val="minor"/>
    </font>
    <font>
      <b/>
      <sz val="16"/>
      <color theme="1"/>
      <name val="Calibri"/>
      <family val="2"/>
    </font>
    <font>
      <b/>
      <sz val="14"/>
      <color theme="1"/>
      <name val="Calibri"/>
      <family val="2"/>
      <scheme val="minor"/>
    </font>
    <font>
      <b/>
      <sz val="14"/>
      <name val="Calibri"/>
      <family val="2"/>
      <scheme val="minor"/>
    </font>
    <font>
      <u/>
      <sz val="12"/>
      <color indexed="12"/>
      <name val="Verdana"/>
      <family val="2"/>
    </font>
  </fonts>
  <fills count="11">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9CCFF"/>
        <bgColor indexed="64"/>
      </patternFill>
    </fill>
    <fill>
      <patternFill patternType="solid">
        <fgColor theme="7"/>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9" fontId="1" fillId="0" borderId="0" applyFont="0" applyFill="0" applyBorder="0" applyAlignment="0" applyProtection="0"/>
    <xf numFmtId="0" fontId="3" fillId="0" borderId="0"/>
    <xf numFmtId="10" fontId="3" fillId="0" borderId="0" applyFill="0" applyBorder="0" applyProtection="0"/>
    <xf numFmtId="0" fontId="33" fillId="0" borderId="0" applyNumberFormat="0" applyFill="0" applyBorder="0" applyAlignment="0" applyProtection="0">
      <alignment vertical="top"/>
      <protection locked="0"/>
    </xf>
    <xf numFmtId="0" fontId="43" fillId="0" borderId="0"/>
    <xf numFmtId="44" fontId="43" fillId="0" borderId="0" applyFont="0" applyFill="0" applyBorder="0" applyAlignment="0" applyProtection="0"/>
    <xf numFmtId="43" fontId="43" fillId="0" borderId="0" applyFont="0" applyFill="0" applyBorder="0" applyAlignment="0" applyProtection="0"/>
    <xf numFmtId="9" fontId="43" fillId="0" borderId="0" applyFont="0" applyFill="0" applyBorder="0" applyAlignment="0" applyProtection="0"/>
    <xf numFmtId="44" fontId="1" fillId="0" borderId="0" applyFont="0" applyFill="0" applyBorder="0" applyAlignment="0" applyProtection="0"/>
  </cellStyleXfs>
  <cellXfs count="208">
    <xf numFmtId="0" fontId="0" fillId="0" borderId="0" xfId="0"/>
    <xf numFmtId="0" fontId="4" fillId="2" borderId="0" xfId="2" applyFont="1" applyFill="1" applyBorder="1" applyAlignment="1"/>
    <xf numFmtId="0" fontId="5" fillId="2" borderId="0" xfId="2" applyFont="1" applyFill="1"/>
    <xf numFmtId="0" fontId="5" fillId="3" borderId="0" xfId="2" applyFont="1" applyFill="1"/>
    <xf numFmtId="0" fontId="6" fillId="2" borderId="0" xfId="2" applyFont="1" applyFill="1" applyBorder="1" applyAlignment="1"/>
    <xf numFmtId="0" fontId="7" fillId="2" borderId="0" xfId="2" applyFont="1" applyFill="1" applyBorder="1" applyAlignment="1">
      <alignment horizontal="center"/>
    </xf>
    <xf numFmtId="0" fontId="6" fillId="3" borderId="0" xfId="2" applyFont="1" applyFill="1" applyBorder="1" applyAlignment="1"/>
    <xf numFmtId="0" fontId="7" fillId="3" borderId="0" xfId="2" applyFont="1" applyFill="1" applyBorder="1" applyAlignment="1">
      <alignment horizontal="center"/>
    </xf>
    <xf numFmtId="0" fontId="5" fillId="3" borderId="0" xfId="2" applyFont="1" applyFill="1" applyBorder="1"/>
    <xf numFmtId="0" fontId="8" fillId="3" borderId="0" xfId="2" applyFont="1" applyFill="1" applyBorder="1" applyAlignment="1"/>
    <xf numFmtId="0" fontId="9" fillId="4" borderId="0" xfId="2" applyFont="1" applyFill="1" applyBorder="1" applyAlignment="1">
      <alignment horizontal="right"/>
    </xf>
    <xf numFmtId="0" fontId="10" fillId="3" borderId="1" xfId="2" applyFont="1" applyFill="1" applyBorder="1" applyAlignment="1">
      <alignment horizontal="left"/>
    </xf>
    <xf numFmtId="0" fontId="10" fillId="3" borderId="1" xfId="2" applyFont="1" applyFill="1" applyBorder="1"/>
    <xf numFmtId="17" fontId="10" fillId="3" borderId="1" xfId="2" applyNumberFormat="1" applyFont="1" applyFill="1" applyBorder="1" applyAlignment="1">
      <alignment horizontal="center"/>
    </xf>
    <xf numFmtId="0" fontId="10" fillId="3" borderId="1" xfId="2" applyNumberFormat="1" applyFont="1" applyFill="1" applyBorder="1" applyAlignment="1">
      <alignment horizontal="center"/>
    </xf>
    <xf numFmtId="0" fontId="10" fillId="3" borderId="0" xfId="2" applyFont="1" applyFill="1" applyBorder="1" applyAlignment="1">
      <alignment horizontal="left"/>
    </xf>
    <xf numFmtId="0" fontId="10" fillId="3" borderId="0" xfId="2" applyFont="1" applyFill="1" applyBorder="1"/>
    <xf numFmtId="0" fontId="11" fillId="3" borderId="0" xfId="2" applyFont="1" applyFill="1" applyBorder="1"/>
    <xf numFmtId="17" fontId="10" fillId="3" borderId="0" xfId="2" quotePrefix="1" applyNumberFormat="1" applyFont="1" applyFill="1" applyBorder="1" applyAlignment="1">
      <alignment horizontal="center"/>
    </xf>
    <xf numFmtId="0" fontId="11" fillId="3" borderId="0" xfId="2" applyFont="1" applyFill="1" applyBorder="1" applyAlignment="1">
      <alignment horizontal="left" indent="1"/>
    </xf>
    <xf numFmtId="164" fontId="11" fillId="3" borderId="0" xfId="2" applyNumberFormat="1" applyFont="1" applyFill="1" applyBorder="1"/>
    <xf numFmtId="164" fontId="11" fillId="3" borderId="1" xfId="2" applyNumberFormat="1" applyFont="1" applyFill="1" applyBorder="1"/>
    <xf numFmtId="0" fontId="10" fillId="5" borderId="0" xfId="2" applyFont="1" applyFill="1" applyBorder="1"/>
    <xf numFmtId="165" fontId="10" fillId="5" borderId="2" xfId="2" applyNumberFormat="1" applyFont="1" applyFill="1" applyBorder="1"/>
    <xf numFmtId="165" fontId="11" fillId="3" borderId="0" xfId="2" applyNumberFormat="1" applyFont="1" applyFill="1" applyBorder="1"/>
    <xf numFmtId="165" fontId="10" fillId="5" borderId="0" xfId="2" applyNumberFormat="1" applyFont="1" applyFill="1" applyBorder="1"/>
    <xf numFmtId="165" fontId="11" fillId="3" borderId="1" xfId="2" applyNumberFormat="1" applyFont="1" applyFill="1" applyBorder="1"/>
    <xf numFmtId="165" fontId="10" fillId="3" borderId="0" xfId="2" applyNumberFormat="1" applyFont="1" applyFill="1" applyBorder="1"/>
    <xf numFmtId="10" fontId="3" fillId="3" borderId="0" xfId="3" applyFill="1"/>
    <xf numFmtId="165" fontId="10" fillId="3" borderId="0" xfId="2" quotePrefix="1" applyNumberFormat="1" applyFont="1" applyFill="1" applyBorder="1" applyAlignment="1">
      <alignment horizontal="center"/>
    </xf>
    <xf numFmtId="6" fontId="10" fillId="3" borderId="2" xfId="2" applyNumberFormat="1" applyFont="1" applyFill="1" applyBorder="1"/>
    <xf numFmtId="9" fontId="12" fillId="3" borderId="0" xfId="2" applyNumberFormat="1" applyFont="1" applyFill="1" applyBorder="1" applyAlignment="1">
      <alignment horizontal="right"/>
    </xf>
    <xf numFmtId="0" fontId="13" fillId="3" borderId="0" xfId="2" applyFont="1" applyFill="1" applyAlignment="1">
      <alignment horizontal="right"/>
    </xf>
    <xf numFmtId="0" fontId="12" fillId="3" borderId="0" xfId="2" applyFont="1" applyFill="1" applyBorder="1" applyAlignment="1">
      <alignment horizontal="left" indent="1"/>
    </xf>
    <xf numFmtId="9" fontId="14" fillId="3" borderId="0" xfId="2" applyNumberFormat="1" applyFont="1" applyFill="1" applyBorder="1" applyAlignment="1">
      <alignment horizontal="right"/>
    </xf>
    <xf numFmtId="0" fontId="15" fillId="3" borderId="0" xfId="2" applyFont="1" applyFill="1" applyAlignment="1">
      <alignment horizontal="right"/>
    </xf>
    <xf numFmtId="166" fontId="10" fillId="3" borderId="0" xfId="2" applyNumberFormat="1" applyFont="1" applyFill="1" applyBorder="1"/>
    <xf numFmtId="9" fontId="14" fillId="3" borderId="0" xfId="2" applyNumberFormat="1" applyFont="1" applyFill="1" applyBorder="1" applyAlignment="1">
      <alignment horizontal="right" indent="1"/>
    </xf>
    <xf numFmtId="0" fontId="15" fillId="3" borderId="0" xfId="2" applyFont="1" applyFill="1" applyAlignment="1">
      <alignment horizontal="right" indent="1"/>
    </xf>
    <xf numFmtId="6" fontId="11" fillId="3" borderId="0" xfId="2" applyNumberFormat="1" applyFont="1" applyFill="1" applyBorder="1"/>
    <xf numFmtId="6" fontId="5" fillId="3" borderId="0" xfId="2" applyNumberFormat="1" applyFont="1" applyFill="1"/>
    <xf numFmtId="6" fontId="10" fillId="5" borderId="3" xfId="2" applyNumberFormat="1" applyFont="1" applyFill="1" applyBorder="1"/>
    <xf numFmtId="0" fontId="11" fillId="3" borderId="0" xfId="2" applyFont="1" applyFill="1" applyBorder="1" applyAlignment="1">
      <alignment horizontal="left"/>
    </xf>
    <xf numFmtId="10" fontId="3" fillId="3" borderId="0" xfId="3" applyFill="1" applyBorder="1"/>
    <xf numFmtId="0" fontId="10" fillId="3" borderId="4" xfId="2" applyFont="1" applyFill="1" applyBorder="1" applyAlignment="1">
      <alignment horizontal="left"/>
    </xf>
    <xf numFmtId="0" fontId="10" fillId="3" borderId="4" xfId="2" applyFont="1" applyFill="1" applyBorder="1"/>
    <xf numFmtId="165" fontId="11" fillId="3" borderId="4" xfId="2" applyNumberFormat="1" applyFont="1" applyFill="1" applyBorder="1"/>
    <xf numFmtId="165" fontId="10" fillId="3" borderId="4" xfId="2" quotePrefix="1" applyNumberFormat="1" applyFont="1" applyFill="1" applyBorder="1" applyAlignment="1">
      <alignment horizontal="center"/>
    </xf>
    <xf numFmtId="6" fontId="10" fillId="3" borderId="0" xfId="2" applyNumberFormat="1" applyFont="1" applyFill="1" applyBorder="1"/>
    <xf numFmtId="0" fontId="16" fillId="3" borderId="0" xfId="2" applyFont="1" applyFill="1"/>
    <xf numFmtId="0" fontId="11" fillId="3" borderId="0" xfId="2" quotePrefix="1" applyFont="1" applyFill="1" applyBorder="1" applyAlignment="1">
      <alignment horizontal="left"/>
    </xf>
    <xf numFmtId="6" fontId="11" fillId="3" borderId="1" xfId="2" applyNumberFormat="1" applyFont="1" applyFill="1" applyBorder="1"/>
    <xf numFmtId="0" fontId="10" fillId="3" borderId="0" xfId="2" quotePrefix="1" applyFont="1" applyFill="1" applyBorder="1" applyAlignment="1">
      <alignment horizontal="left"/>
    </xf>
    <xf numFmtId="0" fontId="10" fillId="3" borderId="0" xfId="2" quotePrefix="1" applyFont="1" applyFill="1" applyBorder="1" applyAlignment="1">
      <alignment horizontal="left" indent="1"/>
    </xf>
    <xf numFmtId="0" fontId="17" fillId="3" borderId="0" xfId="2" applyFont="1" applyFill="1"/>
    <xf numFmtId="164" fontId="10" fillId="3" borderId="0" xfId="2" applyNumberFormat="1" applyFont="1" applyFill="1" applyBorder="1"/>
    <xf numFmtId="43" fontId="10" fillId="3" borderId="0" xfId="2" applyNumberFormat="1" applyFont="1" applyFill="1" applyBorder="1"/>
    <xf numFmtId="167" fontId="11" fillId="3" borderId="0" xfId="2" applyNumberFormat="1" applyFont="1" applyFill="1" applyBorder="1"/>
    <xf numFmtId="167" fontId="11" fillId="3" borderId="0" xfId="2" applyNumberFormat="1" applyFont="1" applyFill="1"/>
    <xf numFmtId="167" fontId="11" fillId="3" borderId="1" xfId="2" applyNumberFormat="1" applyFont="1" applyFill="1" applyBorder="1"/>
    <xf numFmtId="0" fontId="10" fillId="3" borderId="0" xfId="2" applyFont="1" applyFill="1" applyBorder="1" applyAlignment="1">
      <alignment horizontal="left" indent="1"/>
    </xf>
    <xf numFmtId="167" fontId="10" fillId="3" borderId="1" xfId="2" quotePrefix="1" applyNumberFormat="1" applyFont="1" applyFill="1" applyBorder="1" applyAlignment="1">
      <alignment horizontal="center"/>
    </xf>
    <xf numFmtId="9" fontId="10" fillId="3" borderId="0" xfId="2" applyNumberFormat="1" applyFont="1" applyFill="1" applyBorder="1"/>
    <xf numFmtId="9" fontId="11" fillId="3" borderId="0" xfId="2" applyNumberFormat="1" applyFont="1" applyFill="1" applyBorder="1" applyAlignment="1">
      <alignment horizontal="right"/>
    </xf>
    <xf numFmtId="0" fontId="22" fillId="0" borderId="0" xfId="2" applyFont="1"/>
    <xf numFmtId="168" fontId="22" fillId="6" borderId="1" xfId="2" applyNumberFormat="1" applyFont="1" applyFill="1" applyBorder="1" applyAlignment="1">
      <alignment horizontal="center"/>
    </xf>
    <xf numFmtId="0" fontId="23" fillId="7" borderId="0" xfId="2" applyFont="1" applyFill="1"/>
    <xf numFmtId="0" fontId="22" fillId="0" borderId="0" xfId="2" quotePrefix="1" applyFont="1"/>
    <xf numFmtId="164" fontId="22" fillId="0" borderId="0" xfId="2" applyNumberFormat="1" applyFont="1"/>
    <xf numFmtId="167" fontId="22" fillId="0" borderId="0" xfId="2" applyNumberFormat="1" applyFont="1"/>
    <xf numFmtId="170" fontId="22" fillId="0" borderId="0" xfId="2" applyNumberFormat="1" applyFont="1"/>
    <xf numFmtId="0" fontId="25" fillId="9" borderId="0" xfId="2" applyFont="1" applyFill="1"/>
    <xf numFmtId="0" fontId="25" fillId="0" borderId="0" xfId="2" applyFont="1" applyFill="1"/>
    <xf numFmtId="0" fontId="26" fillId="0" borderId="0" xfId="2" applyFont="1"/>
    <xf numFmtId="0" fontId="26" fillId="0" borderId="0" xfId="2" applyFont="1" applyFill="1"/>
    <xf numFmtId="0" fontId="25" fillId="0" borderId="0" xfId="2" applyFont="1"/>
    <xf numFmtId="168" fontId="25" fillId="10" borderId="0" xfId="2" applyNumberFormat="1" applyFont="1" applyFill="1"/>
    <xf numFmtId="0" fontId="27" fillId="0" borderId="0" xfId="2" applyFont="1" applyFill="1"/>
    <xf numFmtId="168" fontId="25" fillId="0" borderId="0" xfId="2" applyNumberFormat="1" applyFont="1"/>
    <xf numFmtId="0" fontId="26" fillId="8" borderId="0" xfId="2" applyFont="1" applyFill="1"/>
    <xf numFmtId="164" fontId="26" fillId="0" borderId="0" xfId="2" applyNumberFormat="1" applyFont="1"/>
    <xf numFmtId="164" fontId="25" fillId="5" borderId="0" xfId="2" applyNumberFormat="1" applyFont="1" applyFill="1"/>
    <xf numFmtId="0" fontId="25" fillId="0" borderId="0" xfId="2" applyFont="1" applyFill="1" applyAlignment="1">
      <alignment horizontal="right"/>
    </xf>
    <xf numFmtId="0" fontId="25" fillId="0" borderId="0" xfId="2" applyFont="1" applyAlignment="1">
      <alignment horizontal="right"/>
    </xf>
    <xf numFmtId="164" fontId="25" fillId="0" borderId="0" xfId="2" applyNumberFormat="1" applyFont="1" applyFill="1"/>
    <xf numFmtId="164" fontId="26" fillId="0" borderId="0" xfId="2" applyNumberFormat="1" applyFont="1" applyFill="1"/>
    <xf numFmtId="168" fontId="25" fillId="4" borderId="2" xfId="2" applyNumberFormat="1" applyFont="1" applyFill="1" applyBorder="1"/>
    <xf numFmtId="0" fontId="28" fillId="5" borderId="0" xfId="2" applyFont="1" applyFill="1"/>
    <xf numFmtId="0" fontId="29" fillId="0" borderId="0" xfId="2" applyFont="1"/>
    <xf numFmtId="167" fontId="25" fillId="5" borderId="0" xfId="2" applyNumberFormat="1" applyFont="1" applyFill="1"/>
    <xf numFmtId="0" fontId="25" fillId="0" borderId="0" xfId="2" quotePrefix="1" applyFont="1"/>
    <xf numFmtId="0" fontId="25" fillId="8" borderId="5" xfId="2" applyFont="1" applyFill="1" applyBorder="1" applyAlignment="1">
      <alignment horizontal="center"/>
    </xf>
    <xf numFmtId="0" fontId="25" fillId="8" borderId="6" xfId="2" applyFont="1" applyFill="1" applyBorder="1" applyAlignment="1">
      <alignment horizontal="center"/>
    </xf>
    <xf numFmtId="0" fontId="25" fillId="8" borderId="2" xfId="2" applyFont="1" applyFill="1" applyBorder="1" applyAlignment="1">
      <alignment horizontal="center"/>
    </xf>
    <xf numFmtId="0" fontId="25" fillId="8" borderId="7" xfId="2" applyFont="1" applyFill="1" applyBorder="1" applyAlignment="1">
      <alignment horizontal="center"/>
    </xf>
    <xf numFmtId="167" fontId="25" fillId="0" borderId="0" xfId="2" applyNumberFormat="1" applyFont="1"/>
    <xf numFmtId="0" fontId="26" fillId="4" borderId="0" xfId="2" applyFont="1" applyFill="1"/>
    <xf numFmtId="170" fontId="26" fillId="8" borderId="0" xfId="2" applyNumberFormat="1" applyFont="1" applyFill="1"/>
    <xf numFmtId="14" fontId="26" fillId="8" borderId="0" xfId="2" applyNumberFormat="1" applyFont="1" applyFill="1"/>
    <xf numFmtId="164" fontId="30" fillId="0" borderId="0" xfId="2" applyNumberFormat="1" applyFont="1"/>
    <xf numFmtId="164" fontId="29" fillId="0" borderId="0" xfId="2" applyNumberFormat="1" applyFont="1"/>
    <xf numFmtId="164" fontId="31" fillId="0" borderId="0" xfId="2" applyNumberFormat="1" applyFont="1"/>
    <xf numFmtId="0" fontId="3" fillId="3" borderId="0" xfId="2" applyFill="1"/>
    <xf numFmtId="0" fontId="3" fillId="3" borderId="0" xfId="2" quotePrefix="1" applyFill="1"/>
    <xf numFmtId="0" fontId="34" fillId="3" borderId="0" xfId="4" applyFont="1" applyFill="1" applyAlignment="1" applyProtection="1"/>
    <xf numFmtId="0" fontId="22" fillId="3" borderId="0" xfId="2" applyFont="1" applyFill="1"/>
    <xf numFmtId="0" fontId="35" fillId="3" borderId="0" xfId="2" applyFont="1" applyFill="1"/>
    <xf numFmtId="0" fontId="36" fillId="3" borderId="0" xfId="2" applyFont="1" applyFill="1"/>
    <xf numFmtId="0" fontId="37" fillId="3" borderId="0" xfId="2" applyFont="1" applyFill="1"/>
    <xf numFmtId="0" fontId="36" fillId="5" borderId="0" xfId="2" applyFont="1" applyFill="1"/>
    <xf numFmtId="171" fontId="36" fillId="5" borderId="0" xfId="2" applyNumberFormat="1" applyFont="1" applyFill="1"/>
    <xf numFmtId="164" fontId="36" fillId="5" borderId="0" xfId="2" applyNumberFormat="1" applyFont="1" applyFill="1" applyAlignment="1">
      <alignment horizontal="center"/>
    </xf>
    <xf numFmtId="164" fontId="36" fillId="3" borderId="0" xfId="2" applyNumberFormat="1" applyFont="1" applyFill="1"/>
    <xf numFmtId="171" fontId="37" fillId="3" borderId="0" xfId="2" applyNumberFormat="1" applyFont="1" applyFill="1"/>
    <xf numFmtId="171" fontId="36" fillId="3" borderId="0" xfId="2" applyNumberFormat="1" applyFont="1" applyFill="1"/>
    <xf numFmtId="0" fontId="36" fillId="8" borderId="0" xfId="2" applyFont="1" applyFill="1"/>
    <xf numFmtId="0" fontId="36" fillId="3" borderId="0" xfId="2" quotePrefix="1" applyFont="1" applyFill="1"/>
    <xf numFmtId="0" fontId="37" fillId="9" borderId="6" xfId="2" applyFont="1" applyFill="1" applyBorder="1"/>
    <xf numFmtId="0" fontId="37" fillId="9" borderId="2" xfId="2" applyFont="1" applyFill="1" applyBorder="1"/>
    <xf numFmtId="0" fontId="37" fillId="9" borderId="2" xfId="2" applyFont="1" applyFill="1" applyBorder="1" applyAlignment="1">
      <alignment horizontal="center"/>
    </xf>
    <xf numFmtId="0" fontId="37" fillId="9" borderId="7" xfId="2" applyFont="1" applyFill="1" applyBorder="1" applyAlignment="1">
      <alignment horizontal="center"/>
    </xf>
    <xf numFmtId="168" fontId="37" fillId="3" borderId="6" xfId="2" applyNumberFormat="1" applyFont="1" applyFill="1" applyBorder="1"/>
    <xf numFmtId="168" fontId="37" fillId="3" borderId="2" xfId="2" applyNumberFormat="1" applyFont="1" applyFill="1" applyBorder="1"/>
    <xf numFmtId="168" fontId="37" fillId="3" borderId="7" xfId="2" applyNumberFormat="1" applyFont="1" applyFill="1" applyBorder="1"/>
    <xf numFmtId="0" fontId="36" fillId="3" borderId="0" xfId="2" applyFont="1" applyFill="1" applyBorder="1" applyAlignment="1">
      <alignment horizontal="justify" vertical="top" wrapText="1"/>
    </xf>
    <xf numFmtId="0" fontId="36" fillId="8" borderId="0" xfId="2" applyFont="1" applyFill="1" applyBorder="1" applyAlignment="1">
      <alignment horizontal="center" vertical="top" wrapText="1"/>
    </xf>
    <xf numFmtId="170" fontId="38" fillId="8" borderId="0" xfId="2" applyNumberFormat="1" applyFont="1" applyFill="1" applyBorder="1"/>
    <xf numFmtId="164" fontId="38" fillId="8" borderId="0" xfId="2" applyNumberFormat="1" applyFont="1" applyFill="1" applyBorder="1"/>
    <xf numFmtId="10" fontId="38" fillId="8" borderId="0" xfId="2" applyNumberFormat="1" applyFont="1" applyFill="1" applyBorder="1"/>
    <xf numFmtId="14" fontId="36" fillId="8" borderId="0" xfId="2" applyNumberFormat="1" applyFont="1" applyFill="1" applyBorder="1"/>
    <xf numFmtId="14" fontId="36" fillId="8" borderId="9" xfId="2" applyNumberFormat="1" applyFont="1" applyFill="1" applyBorder="1"/>
    <xf numFmtId="14" fontId="36" fillId="3" borderId="0" xfId="2" applyNumberFormat="1" applyFont="1" applyFill="1"/>
    <xf numFmtId="164" fontId="38" fillId="3" borderId="0" xfId="2" applyNumberFormat="1" applyFont="1" applyFill="1"/>
    <xf numFmtId="167" fontId="38" fillId="3" borderId="0" xfId="2" applyNumberFormat="1" applyFont="1" applyFill="1"/>
    <xf numFmtId="0" fontId="36" fillId="3" borderId="1" xfId="2" applyFont="1" applyFill="1" applyBorder="1" applyAlignment="1">
      <alignment horizontal="justify" vertical="top" wrapText="1"/>
    </xf>
    <xf numFmtId="0" fontId="36" fillId="8" borderId="1" xfId="2" applyFont="1" applyFill="1" applyBorder="1" applyAlignment="1">
      <alignment horizontal="center" vertical="top" wrapText="1"/>
    </xf>
    <xf numFmtId="170" fontId="38" fillId="8" borderId="1" xfId="2" applyNumberFormat="1" applyFont="1" applyFill="1" applyBorder="1"/>
    <xf numFmtId="164" fontId="38" fillId="8" borderId="1" xfId="2" applyNumberFormat="1" applyFont="1" applyFill="1" applyBorder="1"/>
    <xf numFmtId="14" fontId="36" fillId="8" borderId="11" xfId="2" applyNumberFormat="1" applyFont="1" applyFill="1" applyBorder="1"/>
    <xf numFmtId="0" fontId="36" fillId="3" borderId="0" xfId="2" applyFont="1" applyFill="1" applyAlignment="1">
      <alignment horizontal="justify" vertical="top" wrapText="1"/>
    </xf>
    <xf numFmtId="170" fontId="38" fillId="3" borderId="0" xfId="2" applyNumberFormat="1" applyFont="1" applyFill="1"/>
    <xf numFmtId="0" fontId="37" fillId="3" borderId="0" xfId="2" applyFont="1" applyFill="1" applyAlignment="1">
      <alignment horizontal="justify" vertical="top" wrapText="1"/>
    </xf>
    <xf numFmtId="170" fontId="39" fillId="3" borderId="0" xfId="2" applyNumberFormat="1" applyFont="1" applyFill="1"/>
    <xf numFmtId="14" fontId="37" fillId="3" borderId="0" xfId="2" applyNumberFormat="1" applyFont="1" applyFill="1"/>
    <xf numFmtId="164" fontId="39" fillId="3" borderId="0" xfId="2" applyNumberFormat="1" applyFont="1" applyFill="1"/>
    <xf numFmtId="167" fontId="39" fillId="3" borderId="0" xfId="2" applyNumberFormat="1" applyFont="1" applyFill="1"/>
    <xf numFmtId="0" fontId="39" fillId="3" borderId="0" xfId="2" applyFont="1" applyFill="1"/>
    <xf numFmtId="0" fontId="38" fillId="3" borderId="0" xfId="2" applyFont="1" applyFill="1"/>
    <xf numFmtId="164" fontId="37" fillId="3" borderId="0" xfId="2" applyNumberFormat="1" applyFont="1" applyFill="1"/>
    <xf numFmtId="167" fontId="37" fillId="3" borderId="0" xfId="2" applyNumberFormat="1" applyFont="1" applyFill="1"/>
    <xf numFmtId="0" fontId="40" fillId="3" borderId="0" xfId="2" applyFont="1" applyFill="1"/>
    <xf numFmtId="167" fontId="36" fillId="3" borderId="0" xfId="2" applyNumberFormat="1" applyFont="1" applyFill="1"/>
    <xf numFmtId="0" fontId="41" fillId="3" borderId="0" xfId="2" applyFont="1" applyFill="1"/>
    <xf numFmtId="164" fontId="42" fillId="3" borderId="0" xfId="2" applyNumberFormat="1" applyFont="1" applyFill="1"/>
    <xf numFmtId="164" fontId="43" fillId="3" borderId="0" xfId="2" applyNumberFormat="1" applyFont="1" applyFill="1"/>
    <xf numFmtId="167" fontId="43" fillId="3" borderId="0" xfId="2" applyNumberFormat="1" applyFont="1" applyFill="1"/>
    <xf numFmtId="0" fontId="11" fillId="3" borderId="0" xfId="2" applyFont="1" applyFill="1"/>
    <xf numFmtId="0" fontId="44" fillId="3" borderId="0" xfId="2" applyFont="1" applyFill="1"/>
    <xf numFmtId="0" fontId="45" fillId="3" borderId="0" xfId="2" applyFont="1" applyFill="1"/>
    <xf numFmtId="0" fontId="47" fillId="4" borderId="0" xfId="2" applyFont="1" applyFill="1"/>
    <xf numFmtId="0" fontId="22" fillId="0" borderId="1" xfId="2" applyFont="1" applyBorder="1"/>
    <xf numFmtId="0" fontId="38" fillId="0" borderId="0" xfId="2" applyFont="1"/>
    <xf numFmtId="14" fontId="38" fillId="8" borderId="0" xfId="2" applyNumberFormat="1" applyFont="1" applyFill="1"/>
    <xf numFmtId="0" fontId="38" fillId="0" borderId="0" xfId="2" applyNumberFormat="1" applyFont="1" applyFill="1"/>
    <xf numFmtId="0" fontId="38" fillId="8" borderId="0" xfId="2" applyFont="1" applyFill="1"/>
    <xf numFmtId="0" fontId="2" fillId="0" borderId="0" xfId="0" applyFont="1"/>
    <xf numFmtId="171" fontId="26" fillId="4" borderId="0" xfId="2" applyNumberFormat="1" applyFont="1" applyFill="1"/>
    <xf numFmtId="170" fontId="26" fillId="5" borderId="0" xfId="2" applyNumberFormat="1" applyFont="1" applyFill="1"/>
    <xf numFmtId="171" fontId="26" fillId="0" borderId="0" xfId="2" applyNumberFormat="1" applyFont="1" applyFill="1"/>
    <xf numFmtId="164" fontId="26" fillId="8" borderId="0" xfId="2" applyNumberFormat="1" applyFont="1" applyFill="1"/>
    <xf numFmtId="0" fontId="26" fillId="0" borderId="0" xfId="2" quotePrefix="1" applyFont="1"/>
    <xf numFmtId="0" fontId="26" fillId="0" borderId="1" xfId="2" quotePrefix="1" applyFont="1" applyBorder="1"/>
    <xf numFmtId="164" fontId="26" fillId="0" borderId="1" xfId="2" applyNumberFormat="1" applyFont="1" applyFill="1" applyBorder="1"/>
    <xf numFmtId="164" fontId="26" fillId="0" borderId="1" xfId="2" applyNumberFormat="1" applyFont="1" applyBorder="1"/>
    <xf numFmtId="0" fontId="26" fillId="5" borderId="0" xfId="2" applyFont="1" applyFill="1"/>
    <xf numFmtId="167" fontId="26" fillId="0" borderId="0" xfId="2" applyNumberFormat="1" applyFont="1"/>
    <xf numFmtId="0" fontId="26" fillId="5" borderId="1" xfId="2" applyFont="1" applyFill="1" applyBorder="1"/>
    <xf numFmtId="167" fontId="26" fillId="0" borderId="1" xfId="2" applyNumberFormat="1" applyFont="1" applyBorder="1"/>
    <xf numFmtId="0" fontId="26" fillId="0" borderId="0" xfId="2" quotePrefix="1" applyFont="1" applyBorder="1"/>
    <xf numFmtId="167" fontId="26" fillId="0" borderId="0" xfId="2" applyNumberFormat="1" applyFont="1" applyFill="1" applyBorder="1"/>
    <xf numFmtId="167" fontId="26" fillId="0" borderId="0" xfId="2" applyNumberFormat="1" applyFont="1" applyBorder="1"/>
    <xf numFmtId="169" fontId="26" fillId="0" borderId="1" xfId="2" applyNumberFormat="1" applyFont="1" applyBorder="1"/>
    <xf numFmtId="9" fontId="26" fillId="0" borderId="0" xfId="2" applyNumberFormat="1" applyFont="1"/>
    <xf numFmtId="170" fontId="26" fillId="0" borderId="0" xfId="2" applyNumberFormat="1" applyFont="1"/>
    <xf numFmtId="170" fontId="26" fillId="0" borderId="0" xfId="2" applyNumberFormat="1" applyFont="1" applyFill="1"/>
    <xf numFmtId="170" fontId="26" fillId="0" borderId="1" xfId="2" applyNumberFormat="1" applyFont="1" applyBorder="1"/>
    <xf numFmtId="166" fontId="26" fillId="0" borderId="0" xfId="2" applyNumberFormat="1" applyFont="1" applyAlignment="1">
      <alignment horizontal="center"/>
    </xf>
    <xf numFmtId="9" fontId="11" fillId="3" borderId="0" xfId="1" applyFont="1" applyFill="1" applyBorder="1"/>
    <xf numFmtId="9" fontId="26" fillId="8" borderId="0" xfId="1" applyFont="1" applyFill="1"/>
    <xf numFmtId="9" fontId="26" fillId="0" borderId="0" xfId="1" applyFont="1"/>
    <xf numFmtId="0" fontId="33" fillId="0" borderId="0" xfId="4" applyAlignment="1" applyProtection="1"/>
    <xf numFmtId="0" fontId="48" fillId="0" borderId="0" xfId="0" applyFont="1"/>
    <xf numFmtId="0" fontId="33" fillId="0" borderId="0" xfId="4" quotePrefix="1" applyAlignment="1" applyProtection="1"/>
    <xf numFmtId="9" fontId="38" fillId="8" borderId="0" xfId="1" applyFont="1" applyFill="1"/>
    <xf numFmtId="0" fontId="25" fillId="5" borderId="0" xfId="2" applyFont="1" applyFill="1"/>
    <xf numFmtId="0" fontId="36" fillId="8" borderId="8" xfId="2" applyFont="1" applyFill="1" applyBorder="1"/>
    <xf numFmtId="0" fontId="36" fillId="8" borderId="10" xfId="2" applyFont="1" applyFill="1" applyBorder="1"/>
    <xf numFmtId="0" fontId="25" fillId="6" borderId="0" xfId="2" applyFont="1" applyFill="1"/>
    <xf numFmtId="0" fontId="24" fillId="6" borderId="0" xfId="2" applyFont="1" applyFill="1"/>
    <xf numFmtId="0" fontId="32" fillId="6" borderId="0" xfId="2" applyFont="1" applyFill="1"/>
    <xf numFmtId="0" fontId="3" fillId="6" borderId="0" xfId="2" applyFill="1"/>
    <xf numFmtId="0" fontId="49" fillId="6" borderId="0" xfId="2" applyFont="1" applyFill="1"/>
    <xf numFmtId="0" fontId="26" fillId="6" borderId="0" xfId="2" applyFont="1" applyFill="1"/>
    <xf numFmtId="0" fontId="50" fillId="6" borderId="0" xfId="2" applyFont="1" applyFill="1"/>
    <xf numFmtId="0" fontId="51" fillId="0" borderId="0" xfId="4" applyFont="1" applyAlignment="1" applyProtection="1"/>
    <xf numFmtId="170" fontId="38" fillId="8" borderId="0" xfId="9" applyNumberFormat="1" applyFont="1" applyFill="1"/>
    <xf numFmtId="0" fontId="22" fillId="3" borderId="0" xfId="0" applyFont="1" applyFill="1"/>
    <xf numFmtId="0" fontId="0" fillId="3" borderId="0" xfId="0" applyFill="1"/>
  </cellXfs>
  <cellStyles count="10">
    <cellStyle name="Comma 2" xfId="7"/>
    <cellStyle name="Currency" xfId="9" builtinId="4"/>
    <cellStyle name="Currency 2" xfId="6"/>
    <cellStyle name="gPercent" xfId="3"/>
    <cellStyle name="Hyperlink" xfId="4" builtinId="8"/>
    <cellStyle name="Normal" xfId="0" builtinId="0"/>
    <cellStyle name="Normal 2" xfId="2"/>
    <cellStyle name="Normal 3" xfId="5"/>
    <cellStyle name="Percent" xfId="1" builtinId="5"/>
    <cellStyle name="Percent 2" xfId="8"/>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a:t>MRR INFLOW/OUTFLOW</a:t>
            </a:r>
          </a:p>
        </c:rich>
      </c:tx>
      <c:layout>
        <c:manualLayout>
          <c:xMode val="edge"/>
          <c:yMode val="edge"/>
          <c:x val="0.39874631461856402"/>
          <c:y val="3.27126304883004E-2"/>
        </c:manualLayout>
      </c:layout>
      <c:overlay val="0"/>
    </c:title>
    <c:autoTitleDeleted val="0"/>
    <c:plotArea>
      <c:layout>
        <c:manualLayout>
          <c:layoutTarget val="inner"/>
          <c:xMode val="edge"/>
          <c:yMode val="edge"/>
          <c:x val="6.9826977895302844E-2"/>
          <c:y val="0.166249654648432"/>
          <c:w val="0.91755927609142407"/>
          <c:h val="0.52282341045724601"/>
        </c:manualLayout>
      </c:layout>
      <c:barChart>
        <c:barDir val="col"/>
        <c:grouping val="stacked"/>
        <c:varyColors val="0"/>
        <c:ser>
          <c:idx val="2"/>
          <c:order val="0"/>
          <c:tx>
            <c:v>New MRR from new customers</c:v>
          </c:tx>
          <c:invertIfNegative val="0"/>
          <c:cat>
            <c:numRef>
              <c:f>'Revenue Inputs'!$B$3:$AR$3</c:f>
              <c:numCache>
                <c:formatCode>[$-409]mmm\-yy;@</c:formatCode>
                <c:ptCount val="4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numCache>
            </c:numRef>
          </c:cat>
          <c:val>
            <c:numRef>
              <c:f>'Revenue Inputs'!$B$28:$AR$28</c:f>
              <c:numCache>
                <c:formatCode>_("$"* #,##0_);_("$"* \(#,##0\);_("$"* "-"??_);_(@_)</c:formatCode>
                <c:ptCount val="43"/>
                <c:pt idx="0">
                  <c:v>4000</c:v>
                </c:pt>
                <c:pt idx="1">
                  <c:v>4000</c:v>
                </c:pt>
                <c:pt idx="2">
                  <c:v>4000</c:v>
                </c:pt>
                <c:pt idx="3">
                  <c:v>4000</c:v>
                </c:pt>
                <c:pt idx="4">
                  <c:v>4000</c:v>
                </c:pt>
                <c:pt idx="5">
                  <c:v>4000</c:v>
                </c:pt>
                <c:pt idx="6">
                  <c:v>4000</c:v>
                </c:pt>
                <c:pt idx="7">
                  <c:v>4000</c:v>
                </c:pt>
                <c:pt idx="8">
                  <c:v>4000</c:v>
                </c:pt>
                <c:pt idx="9">
                  <c:v>4000</c:v>
                </c:pt>
                <c:pt idx="10">
                  <c:v>4000</c:v>
                </c:pt>
                <c:pt idx="11">
                  <c:v>4000</c:v>
                </c:pt>
                <c:pt idx="12">
                  <c:v>4000</c:v>
                </c:pt>
                <c:pt idx="13">
                  <c:v>4000</c:v>
                </c:pt>
                <c:pt idx="14">
                  <c:v>4000</c:v>
                </c:pt>
                <c:pt idx="15">
                  <c:v>4000</c:v>
                </c:pt>
                <c:pt idx="16">
                  <c:v>4000</c:v>
                </c:pt>
                <c:pt idx="17">
                  <c:v>4000</c:v>
                </c:pt>
                <c:pt idx="18">
                  <c:v>4000</c:v>
                </c:pt>
                <c:pt idx="19">
                  <c:v>4000</c:v>
                </c:pt>
                <c:pt idx="20">
                  <c:v>4000</c:v>
                </c:pt>
                <c:pt idx="21">
                  <c:v>4000</c:v>
                </c:pt>
                <c:pt idx="22">
                  <c:v>4000</c:v>
                </c:pt>
                <c:pt idx="23">
                  <c:v>4000</c:v>
                </c:pt>
                <c:pt idx="24">
                  <c:v>4000</c:v>
                </c:pt>
                <c:pt idx="25">
                  <c:v>4000</c:v>
                </c:pt>
                <c:pt idx="26">
                  <c:v>4000</c:v>
                </c:pt>
                <c:pt idx="27">
                  <c:v>4000</c:v>
                </c:pt>
                <c:pt idx="28">
                  <c:v>4000</c:v>
                </c:pt>
                <c:pt idx="29">
                  <c:v>4000</c:v>
                </c:pt>
                <c:pt idx="30">
                  <c:v>4000</c:v>
                </c:pt>
                <c:pt idx="31">
                  <c:v>4000</c:v>
                </c:pt>
                <c:pt idx="32">
                  <c:v>4000</c:v>
                </c:pt>
                <c:pt idx="33">
                  <c:v>4000</c:v>
                </c:pt>
                <c:pt idx="34">
                  <c:v>4000</c:v>
                </c:pt>
                <c:pt idx="35">
                  <c:v>4000</c:v>
                </c:pt>
                <c:pt idx="36">
                  <c:v>4000</c:v>
                </c:pt>
                <c:pt idx="37">
                  <c:v>4000</c:v>
                </c:pt>
                <c:pt idx="38">
                  <c:v>4000</c:v>
                </c:pt>
                <c:pt idx="39">
                  <c:v>4000</c:v>
                </c:pt>
                <c:pt idx="40">
                  <c:v>4000</c:v>
                </c:pt>
                <c:pt idx="41">
                  <c:v>4000</c:v>
                </c:pt>
                <c:pt idx="42">
                  <c:v>4000</c:v>
                </c:pt>
              </c:numCache>
            </c:numRef>
          </c:val>
          <c:extLst xmlns:c16r2="http://schemas.microsoft.com/office/drawing/2015/06/chart">
            <c:ext xmlns:c16="http://schemas.microsoft.com/office/drawing/2014/chart" uri="{C3380CC4-5D6E-409C-BE32-E72D297353CC}">
              <c16:uniqueId val="{00000000-418D-4431-B734-705E74E47848}"/>
            </c:ext>
          </c:extLst>
        </c:ser>
        <c:ser>
          <c:idx val="3"/>
          <c:order val="1"/>
          <c:tx>
            <c:v>Net Expansion MRR</c:v>
          </c:tx>
          <c:spPr>
            <a:solidFill>
              <a:srgbClr val="00B050"/>
            </a:solidFill>
          </c:spPr>
          <c:invertIfNegative val="0"/>
          <c:cat>
            <c:numRef>
              <c:f>'Revenue Inputs'!$B$3:$AR$3</c:f>
              <c:numCache>
                <c:formatCode>[$-409]mmm\-yy;@</c:formatCode>
                <c:ptCount val="4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numCache>
            </c:numRef>
          </c:cat>
          <c:val>
            <c:numRef>
              <c:f>'Revenue Inputs'!$B$29:$AR$29</c:f>
              <c:numCache>
                <c:formatCode>_("$"* #,##0_);_("$"* \(#,##0\);_("$"* "-"??_);_(@_)</c:formatCode>
                <c:ptCount val="43"/>
                <c:pt idx="0">
                  <c:v>50</c:v>
                </c:pt>
                <c:pt idx="1">
                  <c:v>50</c:v>
                </c:pt>
                <c:pt idx="2">
                  <c:v>50</c:v>
                </c:pt>
                <c:pt idx="3">
                  <c:v>50</c:v>
                </c:pt>
                <c:pt idx="4">
                  <c:v>50</c:v>
                </c:pt>
                <c:pt idx="5">
                  <c:v>50</c:v>
                </c:pt>
                <c:pt idx="6">
                  <c:v>50</c:v>
                </c:pt>
                <c:pt idx="7">
                  <c:v>50</c:v>
                </c:pt>
                <c:pt idx="8">
                  <c:v>50</c:v>
                </c:pt>
                <c:pt idx="9">
                  <c:v>50</c:v>
                </c:pt>
                <c:pt idx="10">
                  <c:v>50</c:v>
                </c:pt>
                <c:pt idx="11">
                  <c:v>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400</c:v>
                </c:pt>
                <c:pt idx="25">
                  <c:v>400</c:v>
                </c:pt>
                <c:pt idx="26">
                  <c:v>400</c:v>
                </c:pt>
                <c:pt idx="27">
                  <c:v>400</c:v>
                </c:pt>
                <c:pt idx="28">
                  <c:v>400</c:v>
                </c:pt>
                <c:pt idx="29">
                  <c:v>400</c:v>
                </c:pt>
                <c:pt idx="30">
                  <c:v>400</c:v>
                </c:pt>
                <c:pt idx="31">
                  <c:v>400</c:v>
                </c:pt>
                <c:pt idx="32">
                  <c:v>400</c:v>
                </c:pt>
                <c:pt idx="33">
                  <c:v>400</c:v>
                </c:pt>
                <c:pt idx="34">
                  <c:v>400</c:v>
                </c:pt>
                <c:pt idx="35">
                  <c:v>400</c:v>
                </c:pt>
                <c:pt idx="36">
                  <c:v>550</c:v>
                </c:pt>
                <c:pt idx="37">
                  <c:v>550</c:v>
                </c:pt>
                <c:pt idx="38">
                  <c:v>550</c:v>
                </c:pt>
                <c:pt idx="39">
                  <c:v>550</c:v>
                </c:pt>
                <c:pt idx="40">
                  <c:v>550</c:v>
                </c:pt>
                <c:pt idx="41">
                  <c:v>550</c:v>
                </c:pt>
                <c:pt idx="42">
                  <c:v>550</c:v>
                </c:pt>
              </c:numCache>
            </c:numRef>
          </c:val>
          <c:extLst xmlns:c16r2="http://schemas.microsoft.com/office/drawing/2015/06/chart">
            <c:ext xmlns:c16="http://schemas.microsoft.com/office/drawing/2014/chart" uri="{C3380CC4-5D6E-409C-BE32-E72D297353CC}">
              <c16:uniqueId val="{00000001-418D-4431-B734-705E74E47848}"/>
            </c:ext>
          </c:extLst>
        </c:ser>
        <c:ser>
          <c:idx val="1"/>
          <c:order val="2"/>
          <c:tx>
            <c:v>Churn MRR</c:v>
          </c:tx>
          <c:spPr>
            <a:solidFill>
              <a:srgbClr val="FF0000"/>
            </a:solidFill>
          </c:spPr>
          <c:invertIfNegative val="0"/>
          <c:cat>
            <c:numRef>
              <c:f>'Revenue Inputs'!$B$3:$AR$3</c:f>
              <c:numCache>
                <c:formatCode>[$-409]mmm\-yy;@</c:formatCode>
                <c:ptCount val="4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numCache>
            </c:numRef>
          </c:cat>
          <c:val>
            <c:numRef>
              <c:f>'Revenue Inputs'!$B$30:$AR$30</c:f>
              <c:numCache>
                <c:formatCode>_("$"* #,##0_);_("$"* \(#,##0\);_("$"* "-"??_);_(@_)</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numCache>
            </c:numRef>
          </c:val>
          <c:extLst xmlns:c16r2="http://schemas.microsoft.com/office/drawing/2015/06/chart">
            <c:ext xmlns:c16="http://schemas.microsoft.com/office/drawing/2014/chart" uri="{C3380CC4-5D6E-409C-BE32-E72D297353CC}">
              <c16:uniqueId val="{00000002-418D-4431-B734-705E74E47848}"/>
            </c:ext>
          </c:extLst>
        </c:ser>
        <c:dLbls>
          <c:showLegendKey val="0"/>
          <c:showVal val="0"/>
          <c:showCatName val="0"/>
          <c:showSerName val="0"/>
          <c:showPercent val="0"/>
          <c:showBubbleSize val="0"/>
        </c:dLbls>
        <c:gapWidth val="150"/>
        <c:overlap val="100"/>
        <c:axId val="362354768"/>
        <c:axId val="362355552"/>
      </c:barChart>
      <c:lineChart>
        <c:grouping val="standard"/>
        <c:varyColors val="0"/>
        <c:ser>
          <c:idx val="4"/>
          <c:order val="3"/>
          <c:tx>
            <c:v>Net new MRR</c:v>
          </c:tx>
          <c:marker>
            <c:symbol val="none"/>
          </c:marker>
          <c:cat>
            <c:numRef>
              <c:f>'Revenue Inputs'!$B$3:$AR$3</c:f>
              <c:numCache>
                <c:formatCode>[$-409]mmm\-yy;@</c:formatCode>
                <c:ptCount val="4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numCache>
            </c:numRef>
          </c:cat>
          <c:val>
            <c:numRef>
              <c:f>'Revenue Inputs'!$B$39:$AR$39</c:f>
              <c:numCache>
                <c:formatCode>_("$"* #,##0_);_("$"* \(#,##0\);_("$"* "-"??_);_(@_)</c:formatCode>
                <c:ptCount val="43"/>
                <c:pt idx="0">
                  <c:v>4050</c:v>
                </c:pt>
                <c:pt idx="1">
                  <c:v>4050</c:v>
                </c:pt>
                <c:pt idx="2">
                  <c:v>4050</c:v>
                </c:pt>
                <c:pt idx="3">
                  <c:v>4050</c:v>
                </c:pt>
                <c:pt idx="4">
                  <c:v>4050</c:v>
                </c:pt>
                <c:pt idx="5">
                  <c:v>4050</c:v>
                </c:pt>
                <c:pt idx="6">
                  <c:v>4050</c:v>
                </c:pt>
                <c:pt idx="7">
                  <c:v>4050</c:v>
                </c:pt>
                <c:pt idx="8">
                  <c:v>4050</c:v>
                </c:pt>
                <c:pt idx="9">
                  <c:v>4050</c:v>
                </c:pt>
                <c:pt idx="10">
                  <c:v>4050</c:v>
                </c:pt>
                <c:pt idx="11">
                  <c:v>4050</c:v>
                </c:pt>
                <c:pt idx="12">
                  <c:v>4250</c:v>
                </c:pt>
                <c:pt idx="13">
                  <c:v>4250</c:v>
                </c:pt>
                <c:pt idx="14">
                  <c:v>4250</c:v>
                </c:pt>
                <c:pt idx="15">
                  <c:v>4250</c:v>
                </c:pt>
                <c:pt idx="16">
                  <c:v>4250</c:v>
                </c:pt>
                <c:pt idx="17">
                  <c:v>4250</c:v>
                </c:pt>
                <c:pt idx="18">
                  <c:v>4250</c:v>
                </c:pt>
                <c:pt idx="19">
                  <c:v>4250</c:v>
                </c:pt>
                <c:pt idx="20">
                  <c:v>4250</c:v>
                </c:pt>
                <c:pt idx="21">
                  <c:v>4250</c:v>
                </c:pt>
                <c:pt idx="22">
                  <c:v>4250</c:v>
                </c:pt>
                <c:pt idx="23">
                  <c:v>4250</c:v>
                </c:pt>
                <c:pt idx="24">
                  <c:v>3400</c:v>
                </c:pt>
                <c:pt idx="25">
                  <c:v>3400</c:v>
                </c:pt>
                <c:pt idx="26">
                  <c:v>3400</c:v>
                </c:pt>
                <c:pt idx="27">
                  <c:v>3400</c:v>
                </c:pt>
                <c:pt idx="28">
                  <c:v>3400</c:v>
                </c:pt>
                <c:pt idx="29">
                  <c:v>3400</c:v>
                </c:pt>
                <c:pt idx="30">
                  <c:v>3400</c:v>
                </c:pt>
                <c:pt idx="31">
                  <c:v>3400</c:v>
                </c:pt>
                <c:pt idx="32">
                  <c:v>3400</c:v>
                </c:pt>
                <c:pt idx="33">
                  <c:v>3400</c:v>
                </c:pt>
                <c:pt idx="34">
                  <c:v>3400</c:v>
                </c:pt>
                <c:pt idx="35">
                  <c:v>3400</c:v>
                </c:pt>
                <c:pt idx="36">
                  <c:v>3550</c:v>
                </c:pt>
                <c:pt idx="37">
                  <c:v>3550</c:v>
                </c:pt>
                <c:pt idx="38">
                  <c:v>3550</c:v>
                </c:pt>
                <c:pt idx="39">
                  <c:v>3550</c:v>
                </c:pt>
                <c:pt idx="40">
                  <c:v>3550</c:v>
                </c:pt>
                <c:pt idx="41">
                  <c:v>3550</c:v>
                </c:pt>
                <c:pt idx="42">
                  <c:v>3550</c:v>
                </c:pt>
              </c:numCache>
            </c:numRef>
          </c:val>
          <c:smooth val="0"/>
          <c:extLst xmlns:c16r2="http://schemas.microsoft.com/office/drawing/2015/06/chart">
            <c:ext xmlns:c16="http://schemas.microsoft.com/office/drawing/2014/chart" uri="{C3380CC4-5D6E-409C-BE32-E72D297353CC}">
              <c16:uniqueId val="{00000003-418D-4431-B734-705E74E47848}"/>
            </c:ext>
          </c:extLst>
        </c:ser>
        <c:dLbls>
          <c:showLegendKey val="0"/>
          <c:showVal val="0"/>
          <c:showCatName val="0"/>
          <c:showSerName val="0"/>
          <c:showPercent val="0"/>
          <c:showBubbleSize val="0"/>
        </c:dLbls>
        <c:marker val="1"/>
        <c:smooth val="0"/>
        <c:axId val="362354768"/>
        <c:axId val="362355552"/>
      </c:lineChart>
      <c:dateAx>
        <c:axId val="362354768"/>
        <c:scaling>
          <c:orientation val="minMax"/>
        </c:scaling>
        <c:delete val="0"/>
        <c:axPos val="b"/>
        <c:numFmt formatCode="[$-409]mmm\-yy;@" sourceLinked="1"/>
        <c:majorTickMark val="out"/>
        <c:minorTickMark val="none"/>
        <c:tickLblPos val="low"/>
        <c:crossAx val="362355552"/>
        <c:crosses val="autoZero"/>
        <c:auto val="1"/>
        <c:lblOffset val="100"/>
        <c:baseTimeUnit val="months"/>
      </c:dateAx>
      <c:valAx>
        <c:axId val="362355552"/>
        <c:scaling>
          <c:orientation val="minMax"/>
        </c:scaling>
        <c:delete val="0"/>
        <c:axPos val="l"/>
        <c:majorGridlines/>
        <c:numFmt formatCode="[$$-409]#,##0" sourceLinked="0"/>
        <c:majorTickMark val="out"/>
        <c:minorTickMark val="none"/>
        <c:tickLblPos val="nextTo"/>
        <c:txPr>
          <a:bodyPr/>
          <a:lstStyle/>
          <a:p>
            <a:pPr>
              <a:defRPr sz="1200"/>
            </a:pPr>
            <a:endParaRPr lang="en-US"/>
          </a:p>
        </c:txPr>
        <c:crossAx val="362354768"/>
        <c:crosses val="autoZero"/>
        <c:crossBetween val="between"/>
      </c:valAx>
    </c:plotArea>
    <c:legend>
      <c:legendPos val="b"/>
      <c:layout>
        <c:manualLayout>
          <c:xMode val="edge"/>
          <c:yMode val="edge"/>
          <c:x val="0.15912839705773499"/>
          <c:y val="0.83871926248580597"/>
          <c:w val="0.77197396514699002"/>
          <c:h val="0.12664422722172899"/>
        </c:manualLayout>
      </c:layout>
      <c:overlay val="1"/>
      <c:txPr>
        <a:bodyPr/>
        <a:lstStyle/>
        <a:p>
          <a:pPr>
            <a:defRPr sz="1200"/>
          </a:pPr>
          <a:endParaRPr lang="en-US"/>
        </a:p>
      </c:txPr>
    </c:legend>
    <c:plotVisOnly val="1"/>
    <c:dispBlanksAs val="gap"/>
    <c:showDLblsOverMax val="0"/>
  </c:chart>
  <c:spPr>
    <a:ln w="12700" cmpd="sng">
      <a:solidFill>
        <a:schemeClr val="bg2"/>
      </a:solidFill>
    </a:ln>
    <a:effectLst/>
  </c:spPr>
  <c:txPr>
    <a:bodyPr/>
    <a:lstStyle/>
    <a:p>
      <a:pPr>
        <a:defRPr>
          <a:latin typeface="+mn-lt"/>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Customers</a:t>
            </a:r>
          </a:p>
        </c:rich>
      </c:tx>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'Revenue Inputs'!$A$7</c:f>
              <c:strCache>
                <c:ptCount val="1"/>
                <c:pt idx="0">
                  <c:v>+New Customers</c:v>
                </c:pt>
              </c:strCache>
            </c:strRef>
          </c:tx>
          <c:spPr>
            <a:solidFill>
              <a:schemeClr val="accent1"/>
            </a:solidFill>
            <a:ln>
              <a:noFill/>
            </a:ln>
            <a:effectLst/>
          </c:spPr>
          <c:invertIfNegative val="0"/>
          <c:cat>
            <c:numRef>
              <c:f>'Revenue Inputs'!$B$3:$AW$3</c:f>
              <c:numCache>
                <c:formatCode>[$-409]mmm\-yy;@</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'Revenue Inputs'!$B$7:$AW$7</c:f>
              <c:numCache>
                <c:formatCode>_(* #,##0_);_(* \(#,##0\);_(* "-"??_);_(@_)</c:formatCode>
                <c:ptCount val="48"/>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numCache>
            </c:numRef>
          </c:val>
          <c:extLst xmlns:c16r2="http://schemas.microsoft.com/office/drawing/2015/06/chart">
            <c:ext xmlns:c16="http://schemas.microsoft.com/office/drawing/2014/chart" uri="{C3380CC4-5D6E-409C-BE32-E72D297353CC}">
              <c16:uniqueId val="{00000000-12B1-4BC8-96CA-46922DCACAB5}"/>
            </c:ext>
          </c:extLst>
        </c:ser>
        <c:ser>
          <c:idx val="1"/>
          <c:order val="1"/>
          <c:tx>
            <c:strRef>
              <c:f>'Revenue Inputs'!$A$8</c:f>
              <c:strCache>
                <c:ptCount val="1"/>
                <c:pt idx="0">
                  <c:v>+Lost Customers</c:v>
                </c:pt>
              </c:strCache>
            </c:strRef>
          </c:tx>
          <c:spPr>
            <a:solidFill>
              <a:schemeClr val="accent2"/>
            </a:solidFill>
            <a:ln>
              <a:noFill/>
            </a:ln>
            <a:effectLst/>
          </c:spPr>
          <c:invertIfNegative val="0"/>
          <c:cat>
            <c:numRef>
              <c:f>'Revenue Inputs'!$B$3:$AW$3</c:f>
              <c:numCache>
                <c:formatCode>[$-409]mmm\-yy;@</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'Revenue Inputs'!$B$8:$AW$8</c:f>
              <c:numCache>
                <c:formatCode>_(* #,##0_);_(* \(#,##0\);_(* "-"??_);_(@_)</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numCache>
            </c:numRef>
          </c:val>
          <c:extLst xmlns:c16r2="http://schemas.microsoft.com/office/drawing/2015/06/chart">
            <c:ext xmlns:c16="http://schemas.microsoft.com/office/drawing/2014/chart" uri="{C3380CC4-5D6E-409C-BE32-E72D297353CC}">
              <c16:uniqueId val="{00000001-12B1-4BC8-96CA-46922DCACAB5}"/>
            </c:ext>
          </c:extLst>
        </c:ser>
        <c:dLbls>
          <c:showLegendKey val="0"/>
          <c:showVal val="0"/>
          <c:showCatName val="0"/>
          <c:showSerName val="0"/>
          <c:showPercent val="0"/>
          <c:showBubbleSize val="0"/>
        </c:dLbls>
        <c:gapWidth val="219"/>
        <c:overlap val="-27"/>
        <c:axId val="356183480"/>
        <c:axId val="356188968"/>
      </c:barChart>
      <c:lineChart>
        <c:grouping val="standard"/>
        <c:varyColors val="0"/>
        <c:ser>
          <c:idx val="2"/>
          <c:order val="2"/>
          <c:tx>
            <c:strRef>
              <c:f>'Revenue Inputs'!$A$9</c:f>
              <c:strCache>
                <c:ptCount val="1"/>
                <c:pt idx="0">
                  <c:v>=Customer EB</c:v>
                </c:pt>
              </c:strCache>
            </c:strRef>
          </c:tx>
          <c:spPr>
            <a:ln w="28575" cap="rnd">
              <a:solidFill>
                <a:schemeClr val="accent3"/>
              </a:solidFill>
              <a:round/>
            </a:ln>
            <a:effectLst/>
          </c:spPr>
          <c:marker>
            <c:symbol val="none"/>
          </c:marker>
          <c:val>
            <c:numRef>
              <c:f>'Revenue Inputs'!$B$9:$AW$9</c:f>
              <c:numCache>
                <c:formatCode>_(* #,##0_);_(* \(#,##0\);_(* "-"??_);_(@_)</c:formatCode>
                <c:ptCount val="48"/>
                <c:pt idx="0">
                  <c:v>16</c:v>
                </c:pt>
                <c:pt idx="1">
                  <c:v>20</c:v>
                </c:pt>
                <c:pt idx="2">
                  <c:v>24</c:v>
                </c:pt>
                <c:pt idx="3">
                  <c:v>28</c:v>
                </c:pt>
                <c:pt idx="4">
                  <c:v>32</c:v>
                </c:pt>
                <c:pt idx="5">
                  <c:v>36</c:v>
                </c:pt>
                <c:pt idx="6">
                  <c:v>40</c:v>
                </c:pt>
                <c:pt idx="7">
                  <c:v>44</c:v>
                </c:pt>
                <c:pt idx="8">
                  <c:v>48</c:v>
                </c:pt>
                <c:pt idx="9">
                  <c:v>52</c:v>
                </c:pt>
                <c:pt idx="10">
                  <c:v>56</c:v>
                </c:pt>
                <c:pt idx="11">
                  <c:v>60</c:v>
                </c:pt>
                <c:pt idx="12">
                  <c:v>64</c:v>
                </c:pt>
                <c:pt idx="13">
                  <c:v>68</c:v>
                </c:pt>
                <c:pt idx="14">
                  <c:v>72</c:v>
                </c:pt>
                <c:pt idx="15">
                  <c:v>76</c:v>
                </c:pt>
                <c:pt idx="16">
                  <c:v>80</c:v>
                </c:pt>
                <c:pt idx="17">
                  <c:v>84</c:v>
                </c:pt>
                <c:pt idx="18">
                  <c:v>88</c:v>
                </c:pt>
                <c:pt idx="19">
                  <c:v>92</c:v>
                </c:pt>
                <c:pt idx="20">
                  <c:v>96</c:v>
                </c:pt>
                <c:pt idx="21">
                  <c:v>100</c:v>
                </c:pt>
                <c:pt idx="22">
                  <c:v>104</c:v>
                </c:pt>
                <c:pt idx="23">
                  <c:v>108</c:v>
                </c:pt>
                <c:pt idx="24">
                  <c:v>111</c:v>
                </c:pt>
                <c:pt idx="25">
                  <c:v>114</c:v>
                </c:pt>
                <c:pt idx="26">
                  <c:v>117</c:v>
                </c:pt>
                <c:pt idx="27">
                  <c:v>120</c:v>
                </c:pt>
                <c:pt idx="28">
                  <c:v>123</c:v>
                </c:pt>
                <c:pt idx="29">
                  <c:v>126</c:v>
                </c:pt>
                <c:pt idx="30">
                  <c:v>129</c:v>
                </c:pt>
                <c:pt idx="31">
                  <c:v>132</c:v>
                </c:pt>
                <c:pt idx="32">
                  <c:v>135</c:v>
                </c:pt>
                <c:pt idx="33">
                  <c:v>138</c:v>
                </c:pt>
                <c:pt idx="34">
                  <c:v>141</c:v>
                </c:pt>
                <c:pt idx="35">
                  <c:v>144</c:v>
                </c:pt>
                <c:pt idx="36">
                  <c:v>147</c:v>
                </c:pt>
                <c:pt idx="37">
                  <c:v>150</c:v>
                </c:pt>
                <c:pt idx="38">
                  <c:v>153</c:v>
                </c:pt>
                <c:pt idx="39">
                  <c:v>156</c:v>
                </c:pt>
                <c:pt idx="40">
                  <c:v>159</c:v>
                </c:pt>
                <c:pt idx="41">
                  <c:v>162</c:v>
                </c:pt>
                <c:pt idx="42">
                  <c:v>165</c:v>
                </c:pt>
                <c:pt idx="43">
                  <c:v>168</c:v>
                </c:pt>
                <c:pt idx="44">
                  <c:v>171</c:v>
                </c:pt>
                <c:pt idx="45">
                  <c:v>174</c:v>
                </c:pt>
                <c:pt idx="46">
                  <c:v>177</c:v>
                </c:pt>
                <c:pt idx="47">
                  <c:v>180</c:v>
                </c:pt>
              </c:numCache>
            </c:numRef>
          </c:val>
          <c:smooth val="0"/>
          <c:extLst xmlns:c16r2="http://schemas.microsoft.com/office/drawing/2015/06/chart">
            <c:ext xmlns:c16="http://schemas.microsoft.com/office/drawing/2014/chart" uri="{C3380CC4-5D6E-409C-BE32-E72D297353CC}">
              <c16:uniqueId val="{00000002-12B1-4BC8-96CA-46922DCACAB5}"/>
            </c:ext>
          </c:extLst>
        </c:ser>
        <c:dLbls>
          <c:showLegendKey val="0"/>
          <c:showVal val="0"/>
          <c:showCatName val="0"/>
          <c:showSerName val="0"/>
          <c:showPercent val="0"/>
          <c:showBubbleSize val="0"/>
        </c:dLbls>
        <c:marker val="1"/>
        <c:smooth val="0"/>
        <c:axId val="356183872"/>
        <c:axId val="356182304"/>
      </c:lineChart>
      <c:dateAx>
        <c:axId val="356183480"/>
        <c:scaling>
          <c:orientation val="minMax"/>
        </c:scaling>
        <c:delete val="0"/>
        <c:axPos val="b"/>
        <c:numFmt formatCode="[$-409]mmm\-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6188968"/>
        <c:crosses val="autoZero"/>
        <c:auto val="1"/>
        <c:lblOffset val="100"/>
        <c:baseTimeUnit val="months"/>
      </c:dateAx>
      <c:valAx>
        <c:axId val="35618896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6183480"/>
        <c:crosses val="autoZero"/>
        <c:crossBetween val="between"/>
      </c:valAx>
      <c:valAx>
        <c:axId val="356182304"/>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6183872"/>
        <c:crosses val="max"/>
        <c:crossBetween val="between"/>
      </c:valAx>
      <c:catAx>
        <c:axId val="356183872"/>
        <c:scaling>
          <c:orientation val="minMax"/>
        </c:scaling>
        <c:delete val="1"/>
        <c:axPos val="b"/>
        <c:majorTickMark val="out"/>
        <c:minorTickMark val="none"/>
        <c:tickLblPos val="nextTo"/>
        <c:crossAx val="356182304"/>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85724</xdr:colOff>
      <xdr:row>40</xdr:row>
      <xdr:rowOff>38100</xdr:rowOff>
    </xdr:from>
    <xdr:to>
      <xdr:col>15</xdr:col>
      <xdr:colOff>323849</xdr:colOff>
      <xdr:row>65</xdr:row>
      <xdr:rowOff>45720</xdr:rowOff>
    </xdr:to>
    <xdr:graphicFrame macro="">
      <xdr:nvGraphicFramePr>
        <xdr:cNvPr id="2" name="Diagramm 19">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457205</xdr:colOff>
      <xdr:row>40</xdr:row>
      <xdr:rowOff>33337</xdr:rowOff>
    </xdr:from>
    <xdr:to>
      <xdr:col>29</xdr:col>
      <xdr:colOff>200024</xdr:colOff>
      <xdr:row>65</xdr:row>
      <xdr:rowOff>47625</xdr:rowOff>
    </xdr:to>
    <xdr:graphicFrame macro="">
      <xdr:nvGraphicFramePr>
        <xdr:cNvPr id="3" name="Chart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d8b78b01707ba19/SaaS/Model%20Master%20SaaS%20v1.97%206A6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0d8b78b01707ba19/SaaS/Model%20Master%20SaaS%20v1.97%203A9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Forecast\Users\Donya\AppData\Local\Microsoft\Windows\Temporary%20Internet%20Files\Content.Outlook\VX3MS9FW\TWO\Finance%20Dep%20&amp;HK%20xTWO%20format\Finance%20exp%20report\Jul\Expense%20report%20ITS--July%20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Forecast\Dokumente%20und%20Einstellungen\rst\Eigene%20Dateien\ORGANISA\_china\R&amp;D%20Team%20Cos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ctuals Paste"/>
      <sheetName val="SMB"/>
      <sheetName val="Bookings"/>
      <sheetName val="Fcst Summary"/>
      <sheetName val="Sheet1"/>
      <sheetName val="Model"/>
      <sheetName val="Model (2)"/>
      <sheetName val="DC"/>
      <sheetName val="HC Model"/>
      <sheetName val="Dept Exp Model"/>
      <sheetName val="Debt Model"/>
      <sheetName val="AR Model"/>
      <sheetName val="Exp Metrics"/>
      <sheetName val="HC by Dept"/>
      <sheetName val="Metrics"/>
      <sheetName val="Fin"/>
      <sheetName val="Sales"/>
      <sheetName val="CARR"/>
      <sheetName val="Unit Costs"/>
      <sheetName val="Subs"/>
      <sheetName val="ACS"/>
      <sheetName val="Time to Profit"/>
      <sheetName val="Calc TtoP"/>
      <sheetName val="Calc ACS"/>
      <sheetName val="Calc LTV"/>
      <sheetName val="Lookups"/>
      <sheetName val="PL"/>
      <sheetName val="BS"/>
      <sheetName val="COA"/>
      <sheetName val="To Do"/>
      <sheetName val="Sheet2"/>
      <sheetName val="Sheet3"/>
      <sheetName val="Sales Reps"/>
    </sheetNames>
    <sheetDataSet>
      <sheetData sheetId="0"/>
      <sheetData sheetId="1"/>
      <sheetData sheetId="2">
        <row r="3">
          <cell r="B3">
            <v>42370</v>
          </cell>
        </row>
      </sheetData>
      <sheetData sheetId="3"/>
      <sheetData sheetId="4"/>
      <sheetData sheetId="5"/>
      <sheetData sheetId="6"/>
      <sheetData sheetId="7"/>
      <sheetData sheetId="8"/>
      <sheetData sheetId="9"/>
      <sheetData sheetId="10"/>
      <sheetData sheetId="11">
        <row r="11">
          <cell r="C11">
            <v>4.0133462259832775E-2</v>
          </cell>
        </row>
        <row r="12">
          <cell r="C12">
            <v>5</v>
          </cell>
        </row>
        <row r="13">
          <cell r="C13">
            <v>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0">
          <cell r="A10" t="str">
            <v>Recurring Revenue</v>
          </cell>
          <cell r="C10" t="str">
            <v>Accounts payable</v>
          </cell>
        </row>
        <row r="11">
          <cell r="A11" t="str">
            <v>Field Services</v>
          </cell>
          <cell r="C11" t="str">
            <v>Accounts receivable</v>
          </cell>
        </row>
        <row r="12">
          <cell r="A12" t="str">
            <v>Data Services</v>
          </cell>
          <cell r="C12" t="str">
            <v>Accrued expenses</v>
          </cell>
        </row>
        <row r="13">
          <cell r="A13" t="str">
            <v>Software</v>
          </cell>
          <cell r="C13" t="str">
            <v>Bank loans payable</v>
          </cell>
        </row>
        <row r="14">
          <cell r="A14" t="str">
            <v>Resold Products</v>
          </cell>
          <cell r="C14" t="str">
            <v>Cash</v>
          </cell>
        </row>
        <row r="15">
          <cell r="A15" t="str">
            <v>Subcontracted Services</v>
          </cell>
          <cell r="C15" t="str">
            <v>Current portion, long-term debt</v>
          </cell>
        </row>
        <row r="16">
          <cell r="A16">
            <v>0</v>
          </cell>
          <cell r="C16" t="str">
            <v>Deferred revenue</v>
          </cell>
        </row>
        <row r="17">
          <cell r="A17">
            <v>0</v>
          </cell>
          <cell r="C17" t="str">
            <v>Deposits</v>
          </cell>
        </row>
        <row r="18">
          <cell r="A18" t="str">
            <v>Gross Wages</v>
          </cell>
          <cell r="C18" t="str">
            <v>Furniture and fixtures</v>
          </cell>
        </row>
        <row r="19">
          <cell r="A19" t="str">
            <v>Commissions &amp; Bonuses</v>
          </cell>
          <cell r="C19" t="str">
            <v>Goodwill</v>
          </cell>
        </row>
        <row r="20">
          <cell r="A20" t="str">
            <v>Capitalized Software</v>
          </cell>
          <cell r="C20" t="str">
            <v>Intangibles</v>
          </cell>
        </row>
        <row r="21">
          <cell r="A21" t="str">
            <v>Payroll Taxes</v>
          </cell>
          <cell r="C21" t="str">
            <v>Inventory</v>
          </cell>
        </row>
        <row r="22">
          <cell r="A22" t="str">
            <v>Employee Benefits</v>
          </cell>
          <cell r="C22" t="str">
            <v>Invested capital</v>
          </cell>
        </row>
        <row r="23">
          <cell r="A23" t="str">
            <v>Contract Labor</v>
          </cell>
          <cell r="C23" t="str">
            <v>Land and buildings</v>
          </cell>
        </row>
        <row r="24">
          <cell r="A24" t="str">
            <v>Travel Expenses</v>
          </cell>
          <cell r="C24" t="str">
            <v>Leasehold improvements</v>
          </cell>
        </row>
        <row r="25">
          <cell r="A25" t="str">
            <v>Advertising</v>
          </cell>
          <cell r="C25" t="str">
            <v>Less:  Accumulated Depreciation</v>
          </cell>
        </row>
        <row r="26">
          <cell r="A26" t="str">
            <v>Postage &amp; Delivery</v>
          </cell>
          <cell r="C26" t="str">
            <v>Machinery and equipment</v>
          </cell>
        </row>
        <row r="27">
          <cell r="A27" t="str">
            <v>Printing &amp; Production</v>
          </cell>
          <cell r="C27" t="str">
            <v>Net income</v>
          </cell>
        </row>
        <row r="28">
          <cell r="A28" t="str">
            <v>Royalties</v>
          </cell>
          <cell r="C28" t="str">
            <v>Notes payable to stockholders</v>
          </cell>
        </row>
        <row r="29">
          <cell r="A29" t="str">
            <v>Depreciation &amp; Amortization</v>
          </cell>
          <cell r="C29" t="str">
            <v>Notes, short-term (due within 12 months)</v>
          </cell>
        </row>
        <row r="30">
          <cell r="A30" t="str">
            <v>R&amp;D Amortization</v>
          </cell>
          <cell r="C30" t="str">
            <v>Other assets</v>
          </cell>
        </row>
        <row r="31">
          <cell r="A31" t="str">
            <v>Rent</v>
          </cell>
          <cell r="C31" t="str">
            <v>Other current assets</v>
          </cell>
        </row>
        <row r="32">
          <cell r="A32" t="str">
            <v>Telephone &amp; Internet</v>
          </cell>
          <cell r="C32" t="str">
            <v>Other current liabilities</v>
          </cell>
        </row>
        <row r="33">
          <cell r="A33" t="str">
            <v>Office Supplies</v>
          </cell>
          <cell r="C33" t="str">
            <v>Other fixed assets</v>
          </cell>
        </row>
        <row r="34">
          <cell r="A34" t="str">
            <v>Insurance</v>
          </cell>
          <cell r="C34" t="str">
            <v>Other long-term debt</v>
          </cell>
        </row>
        <row r="35">
          <cell r="A35" t="str">
            <v>Internal Systems</v>
          </cell>
          <cell r="C35" t="str">
            <v>Prepaid expenses</v>
          </cell>
        </row>
        <row r="36">
          <cell r="A36" t="str">
            <v>Outside Services</v>
          </cell>
          <cell r="C36" t="str">
            <v>Retained earnings</v>
          </cell>
        </row>
        <row r="37">
          <cell r="A37" t="str">
            <v>Dues &amp; Subscriptions</v>
          </cell>
          <cell r="C37" t="str">
            <v>Taxes payable</v>
          </cell>
        </row>
        <row r="38">
          <cell r="A38" t="str">
            <v>Miscellaneous</v>
          </cell>
        </row>
        <row r="39">
          <cell r="A39" t="str">
            <v>Future Expansion</v>
          </cell>
        </row>
        <row r="40">
          <cell r="A40" t="str">
            <v>Future Expansion</v>
          </cell>
        </row>
        <row r="41">
          <cell r="A41" t="str">
            <v>Future Expansion</v>
          </cell>
        </row>
        <row r="42">
          <cell r="A42" t="str">
            <v>Future Expansion</v>
          </cell>
        </row>
        <row r="43">
          <cell r="A43" t="str">
            <v>Future Expansion</v>
          </cell>
        </row>
        <row r="44">
          <cell r="A44" t="str">
            <v>Future Expansion</v>
          </cell>
        </row>
        <row r="45">
          <cell r="A45" t="str">
            <v>Interest Expense</v>
          </cell>
        </row>
        <row r="46">
          <cell r="A46" t="str">
            <v>Interest Income</v>
          </cell>
        </row>
        <row r="47">
          <cell r="A47" t="str">
            <v>Income taxes</v>
          </cell>
        </row>
        <row r="48">
          <cell r="A48" t="str">
            <v>Other taxes</v>
          </cell>
        </row>
      </sheetData>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ctuals Paste"/>
      <sheetName val="Bookings"/>
      <sheetName val="Fcst Summary"/>
      <sheetName val="Sheet1"/>
      <sheetName val="Model"/>
      <sheetName val="DC"/>
      <sheetName val="HC Model"/>
      <sheetName val="Dept Exp Model"/>
      <sheetName val="Debt Model"/>
      <sheetName val="AR Model"/>
      <sheetName val="Exp Metrics"/>
      <sheetName val="HC by Dept"/>
      <sheetName val="Metrics"/>
      <sheetName val="Fin"/>
      <sheetName val="Sales"/>
      <sheetName val="CARR"/>
      <sheetName val="Unit Costs"/>
      <sheetName val="Subs"/>
      <sheetName val="ACS"/>
      <sheetName val="Time to Profit"/>
      <sheetName val="Calc TtoP"/>
      <sheetName val="Calc ACS"/>
      <sheetName val="Calc LTV"/>
      <sheetName val="Lookups"/>
      <sheetName val="PL"/>
      <sheetName val="BS"/>
      <sheetName val="COA"/>
      <sheetName val="To Do"/>
      <sheetName val="Sheet2"/>
      <sheetName val="Sheet3"/>
      <sheetName val="Sales Re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C11">
            <v>4.0133462259832775E-2</v>
          </cell>
        </row>
        <row r="12">
          <cell r="C12">
            <v>5</v>
          </cell>
        </row>
        <row r="13">
          <cell r="C13">
            <v>4</v>
          </cell>
        </row>
      </sheetData>
      <sheetData sheetId="10" refreshError="1"/>
      <sheetData sheetId="11" refreshError="1"/>
      <sheetData sheetId="12" refreshError="1"/>
      <sheetData sheetId="13">
        <row r="6">
          <cell r="D6">
            <v>0</v>
          </cell>
        </row>
      </sheetData>
      <sheetData sheetId="14" refreshError="1"/>
      <sheetData sheetId="15" refreshError="1"/>
      <sheetData sheetId="16" refreshError="1"/>
      <sheetData sheetId="17" refreshError="1"/>
      <sheetData sheetId="18" refreshError="1"/>
      <sheetData sheetId="19" refreshError="1"/>
      <sheetData sheetId="20"/>
      <sheetData sheetId="21">
        <row r="4">
          <cell r="H4" t="str">
            <v>No Churn</v>
          </cell>
        </row>
      </sheetData>
      <sheetData sheetId="22" refreshError="1"/>
      <sheetData sheetId="23" refreshError="1"/>
      <sheetData sheetId="24">
        <row r="10">
          <cell r="A10" t="str">
            <v>Recurring Revenue</v>
          </cell>
          <cell r="C10" t="str">
            <v>Accounts payable</v>
          </cell>
        </row>
        <row r="11">
          <cell r="A11" t="str">
            <v>Field Services</v>
          </cell>
          <cell r="C11" t="str">
            <v>Accounts receivable</v>
          </cell>
        </row>
        <row r="12">
          <cell r="A12" t="str">
            <v>Data Services</v>
          </cell>
          <cell r="C12" t="str">
            <v>Accrued expenses</v>
          </cell>
        </row>
        <row r="13">
          <cell r="A13" t="str">
            <v>Software</v>
          </cell>
          <cell r="C13" t="str">
            <v>Bank loans payable</v>
          </cell>
        </row>
        <row r="14">
          <cell r="A14" t="str">
            <v>Resold Products</v>
          </cell>
          <cell r="C14" t="str">
            <v>Cash</v>
          </cell>
        </row>
        <row r="15">
          <cell r="A15" t="str">
            <v>Subcontracted Services</v>
          </cell>
          <cell r="C15" t="str">
            <v>Current portion, long-term debt</v>
          </cell>
        </row>
        <row r="16">
          <cell r="A16">
            <v>0</v>
          </cell>
          <cell r="C16" t="str">
            <v>Deferred revenue</v>
          </cell>
        </row>
        <row r="17">
          <cell r="A17">
            <v>0</v>
          </cell>
          <cell r="C17" t="str">
            <v>Deposits</v>
          </cell>
        </row>
        <row r="18">
          <cell r="A18" t="str">
            <v>Gross Wages</v>
          </cell>
          <cell r="C18" t="str">
            <v>Furniture and fixtures</v>
          </cell>
        </row>
        <row r="19">
          <cell r="A19" t="str">
            <v>Commissions &amp; Bonuses</v>
          </cell>
          <cell r="C19" t="str">
            <v>Goodwill</v>
          </cell>
        </row>
        <row r="20">
          <cell r="A20" t="str">
            <v>Capitalized Software</v>
          </cell>
          <cell r="C20" t="str">
            <v>Intangibles</v>
          </cell>
        </row>
        <row r="21">
          <cell r="A21" t="str">
            <v>Payroll Taxes</v>
          </cell>
          <cell r="C21" t="str">
            <v>Inventory</v>
          </cell>
        </row>
        <row r="22">
          <cell r="A22" t="str">
            <v>Employee Benefits</v>
          </cell>
          <cell r="C22" t="str">
            <v>Invested capital</v>
          </cell>
        </row>
        <row r="23">
          <cell r="A23" t="str">
            <v>Contract Labor</v>
          </cell>
          <cell r="C23" t="str">
            <v>Land and buildings</v>
          </cell>
        </row>
        <row r="24">
          <cell r="A24" t="str">
            <v>Travel Expenses</v>
          </cell>
          <cell r="C24" t="str">
            <v>Leasehold improvements</v>
          </cell>
        </row>
        <row r="25">
          <cell r="A25" t="str">
            <v>Advertising</v>
          </cell>
          <cell r="C25" t="str">
            <v>Less:  Accumulated Depreciation</v>
          </cell>
        </row>
        <row r="26">
          <cell r="A26" t="str">
            <v>Postage &amp; Delivery</v>
          </cell>
          <cell r="C26" t="str">
            <v>Machinery and equipment</v>
          </cell>
        </row>
        <row r="27">
          <cell r="A27" t="str">
            <v>Printing &amp; Production</v>
          </cell>
          <cell r="C27" t="str">
            <v>Net income</v>
          </cell>
        </row>
        <row r="28">
          <cell r="A28" t="str">
            <v>Royalties</v>
          </cell>
          <cell r="C28" t="str">
            <v>Notes payable to stockholders</v>
          </cell>
        </row>
        <row r="29">
          <cell r="A29" t="str">
            <v>Depreciation &amp; Amortization</v>
          </cell>
          <cell r="C29" t="str">
            <v>Notes, short-term (due within 12 months)</v>
          </cell>
        </row>
        <row r="30">
          <cell r="A30" t="str">
            <v>R&amp;D Amortization</v>
          </cell>
          <cell r="C30" t="str">
            <v>Other assets</v>
          </cell>
        </row>
        <row r="31">
          <cell r="A31" t="str">
            <v>Rent</v>
          </cell>
          <cell r="C31" t="str">
            <v>Other current assets</v>
          </cell>
        </row>
        <row r="32">
          <cell r="A32" t="str">
            <v>Telephone &amp; Internet</v>
          </cell>
          <cell r="C32" t="str">
            <v>Other current liabilities</v>
          </cell>
        </row>
        <row r="33">
          <cell r="A33" t="str">
            <v>Office Supplies</v>
          </cell>
          <cell r="C33" t="str">
            <v>Other fixed assets</v>
          </cell>
        </row>
        <row r="34">
          <cell r="A34" t="str">
            <v>Insurance</v>
          </cell>
          <cell r="C34" t="str">
            <v>Other long-term debt</v>
          </cell>
        </row>
        <row r="35">
          <cell r="A35" t="str">
            <v>Internal Systems</v>
          </cell>
          <cell r="C35" t="str">
            <v>Prepaid expenses</v>
          </cell>
        </row>
        <row r="36">
          <cell r="A36" t="str">
            <v>Outside Services</v>
          </cell>
          <cell r="C36" t="str">
            <v>Retained earnings</v>
          </cell>
        </row>
        <row r="37">
          <cell r="A37" t="str">
            <v>Dues &amp; Subscriptions</v>
          </cell>
          <cell r="C37" t="str">
            <v>Taxes payable</v>
          </cell>
        </row>
        <row r="38">
          <cell r="A38" t="str">
            <v>Miscellaneous</v>
          </cell>
        </row>
        <row r="39">
          <cell r="A39" t="str">
            <v>Future Expansion</v>
          </cell>
        </row>
        <row r="40">
          <cell r="A40" t="str">
            <v>Future Expansion</v>
          </cell>
        </row>
        <row r="41">
          <cell r="A41" t="str">
            <v>Future Expansion</v>
          </cell>
        </row>
        <row r="42">
          <cell r="A42" t="str">
            <v>Future Expansion</v>
          </cell>
        </row>
        <row r="43">
          <cell r="A43" t="str">
            <v>Future Expansion</v>
          </cell>
        </row>
        <row r="44">
          <cell r="A44" t="str">
            <v>Future Expansion</v>
          </cell>
        </row>
        <row r="45">
          <cell r="A45" t="str">
            <v>Interest Expense</v>
          </cell>
        </row>
        <row r="46">
          <cell r="A46" t="str">
            <v>Interest Income</v>
          </cell>
        </row>
        <row r="47">
          <cell r="A47" t="str">
            <v>Income taxes</v>
          </cell>
        </row>
        <row r="48">
          <cell r="A48" t="str">
            <v>Other taxes</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al Ins"/>
      <sheetName val="Mis"/>
      <sheetName val="Tele"/>
      <sheetName val="NA"/>
      <sheetName val="空白"/>
      <sheetName val="Salary"/>
      <sheetName val="Tax"/>
      <sheetName val="Sheet15"/>
      <sheetName val="pivot"/>
      <sheetName val="analysis(Paymt)"/>
      <sheetName val="Expense"/>
      <sheetName val="Detail"/>
      <sheetName val="vlookup material"/>
      <sheetName val="project"/>
    </sheetNames>
    <sheetDataSet>
      <sheetData sheetId="0"/>
      <sheetData sheetId="1"/>
      <sheetData sheetId="2"/>
      <sheetData sheetId="3"/>
      <sheetData sheetId="4"/>
      <sheetData sheetId="5"/>
      <sheetData sheetId="6"/>
      <sheetData sheetId="7"/>
      <sheetData sheetId="8"/>
      <sheetData sheetId="9"/>
      <sheetData sheetId="10"/>
      <sheetData sheetId="11">
        <row r="4">
          <cell r="A4" t="str">
            <v>TC</v>
          </cell>
          <cell r="B4" t="str">
            <v>TWOITS</v>
          </cell>
          <cell r="C4" t="str">
            <v>RIB GZ</v>
          </cell>
          <cell r="D4" t="str">
            <v>MAC</v>
          </cell>
          <cell r="E4" t="str">
            <v>TGS</v>
          </cell>
        </row>
        <row r="9">
          <cell r="A9" t="str">
            <v>R&amp;D center</v>
          </cell>
          <cell r="B9" t="str">
            <v>Operation center</v>
          </cell>
          <cell r="C9" t="str">
            <v>Chairman office</v>
          </cell>
          <cell r="D9" t="str">
            <v>PMO</v>
          </cell>
          <cell r="E9" t="str">
            <v>HK Holding</v>
          </cell>
          <cell r="F9" t="str">
            <v>China BD</v>
          </cell>
        </row>
        <row r="10">
          <cell r="A10" t="str">
            <v>R&amp;D</v>
          </cell>
          <cell r="B10" t="str">
            <v>E- marketing</v>
          </cell>
          <cell r="C10" t="str">
            <v>PA</v>
          </cell>
          <cell r="D10" t="str">
            <v>PMO</v>
          </cell>
          <cell r="E10" t="str">
            <v>HK Holding</v>
          </cell>
          <cell r="F10" t="str">
            <v>China BD</v>
          </cell>
        </row>
        <row r="11">
          <cell r="A11" t="str">
            <v>X-TWO</v>
          </cell>
          <cell r="B11" t="str">
            <v>Biz consulting</v>
          </cell>
          <cell r="C11" t="str">
            <v>HR&amp; Admin</v>
          </cell>
        </row>
        <row r="12">
          <cell r="B12" t="str">
            <v>EOC</v>
          </cell>
          <cell r="C12" t="str">
            <v>Finance</v>
          </cell>
        </row>
        <row r="13">
          <cell r="B13" t="str">
            <v>Design</v>
          </cell>
          <cell r="C13" t="str">
            <v>Controlling</v>
          </cell>
        </row>
        <row r="19">
          <cell r="A19" t="str">
            <v>CNY</v>
          </cell>
          <cell r="B19">
            <v>2012</v>
          </cell>
          <cell r="C19" t="str">
            <v>Jan</v>
          </cell>
          <cell r="D19" t="str">
            <v>Bank Transfer</v>
          </cell>
        </row>
        <row r="20">
          <cell r="A20" t="str">
            <v>USD</v>
          </cell>
          <cell r="B20">
            <v>2013</v>
          </cell>
          <cell r="C20" t="str">
            <v>Feb</v>
          </cell>
          <cell r="D20" t="str">
            <v>Cheque</v>
          </cell>
        </row>
        <row r="21">
          <cell r="A21" t="str">
            <v>SGD</v>
          </cell>
          <cell r="C21" t="str">
            <v>Mar</v>
          </cell>
          <cell r="D21" t="str">
            <v>Petty cash</v>
          </cell>
        </row>
        <row r="22">
          <cell r="A22" t="str">
            <v>AED</v>
          </cell>
          <cell r="C22" t="str">
            <v>Apr</v>
          </cell>
          <cell r="D22" t="str">
            <v>Credit Card</v>
          </cell>
        </row>
        <row r="23">
          <cell r="A23" t="str">
            <v>AUD</v>
          </cell>
          <cell r="C23" t="str">
            <v>May</v>
          </cell>
          <cell r="D23" t="str">
            <v>TT</v>
          </cell>
        </row>
        <row r="24">
          <cell r="A24" t="str">
            <v>CAD</v>
          </cell>
          <cell r="C24" t="str">
            <v>Jun</v>
          </cell>
        </row>
        <row r="25">
          <cell r="A25" t="str">
            <v>EURO</v>
          </cell>
          <cell r="C25" t="str">
            <v>Jul</v>
          </cell>
        </row>
        <row r="26">
          <cell r="A26" t="str">
            <v>HKD</v>
          </cell>
          <cell r="C26" t="str">
            <v>Aug</v>
          </cell>
        </row>
        <row r="27">
          <cell r="A27" t="str">
            <v>INR</v>
          </cell>
          <cell r="C27" t="str">
            <v>Sep</v>
          </cell>
        </row>
        <row r="28">
          <cell r="A28" t="str">
            <v>GBP</v>
          </cell>
          <cell r="C28" t="str">
            <v>Oct</v>
          </cell>
        </row>
        <row r="29">
          <cell r="A29" t="str">
            <v>MYR</v>
          </cell>
          <cell r="C29" t="str">
            <v>Nov</v>
          </cell>
        </row>
        <row r="30">
          <cell r="C30" t="str">
            <v>Dec</v>
          </cell>
        </row>
        <row r="34">
          <cell r="A34" t="str">
            <v>Out of Budget</v>
          </cell>
        </row>
        <row r="35">
          <cell r="A35" t="str">
            <v>Within Budget</v>
          </cell>
        </row>
      </sheetData>
      <sheetData sheetId="12">
        <row r="1">
          <cell r="A1" t="str">
            <v>BA020101</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ed Calculation"/>
      <sheetName val="Extra Costs"/>
      <sheetName val="Basic Data"/>
      <sheetName val="Administration Cost"/>
    </sheetNames>
    <sheetDataSet>
      <sheetData sheetId="0" refreshError="1"/>
      <sheetData sheetId="1" refreshError="1"/>
      <sheetData sheetId="2" refreshError="1"/>
      <sheetData sheetId="3">
        <row r="15">
          <cell r="B15">
            <v>15</v>
          </cell>
        </row>
        <row r="17">
          <cell r="B17">
            <v>0.25</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thesaascf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S102"/>
  <sheetViews>
    <sheetView tabSelected="1" zoomScaleNormal="100" workbookViewId="0">
      <pane xSplit="2" ySplit="6" topLeftCell="C7" activePane="bottomRight" state="frozen"/>
      <selection pane="topRight" activeCell="C1" sqref="C1"/>
      <selection pane="bottomLeft" activeCell="A7" sqref="A7"/>
      <selection pane="bottomRight"/>
    </sheetView>
  </sheetViews>
  <sheetFormatPr defaultRowHeight="14.25" outlineLevelCol="1" x14ac:dyDescent="0.2"/>
  <cols>
    <col min="1" max="1" width="35.85546875" style="8" customWidth="1"/>
    <col min="2" max="2" width="2" style="8" customWidth="1"/>
    <col min="3" max="62" width="9.140625" style="8" bestFit="1" customWidth="1" outlineLevel="1"/>
    <col min="63" max="63" width="2.28515625" style="8" customWidth="1"/>
    <col min="64" max="64" width="10.28515625" style="8" customWidth="1"/>
    <col min="65" max="65" width="11.28515625" style="8" customWidth="1"/>
    <col min="66" max="66" width="10.85546875" style="8" customWidth="1"/>
    <col min="67" max="16384" width="9.140625" style="8"/>
  </cols>
  <sheetData>
    <row r="1" spans="1:68" s="3" customFormat="1" ht="18"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
      <c r="BL1" s="2"/>
      <c r="BM1" s="2"/>
      <c r="BN1" s="2"/>
      <c r="BO1" s="2"/>
      <c r="BP1" s="2"/>
    </row>
    <row r="2" spans="1:68" s="3" customFormat="1" ht="15.75" x14ac:dyDescent="0.25">
      <c r="A2" s="4" t="str">
        <f>Controls!B8</f>
        <v>ABC Co.</v>
      </c>
      <c r="B2" s="4"/>
      <c r="C2" s="5" t="s">
        <v>1</v>
      </c>
      <c r="D2" s="5" t="s">
        <v>1</v>
      </c>
      <c r="E2" s="5" t="s">
        <v>1</v>
      </c>
      <c r="F2" s="5" t="s">
        <v>1</v>
      </c>
      <c r="G2" s="5" t="s">
        <v>1</v>
      </c>
      <c r="H2" s="5" t="s">
        <v>1</v>
      </c>
      <c r="I2" s="5" t="s">
        <v>1</v>
      </c>
      <c r="J2" s="5" t="s">
        <v>1</v>
      </c>
      <c r="K2" s="5" t="s">
        <v>1</v>
      </c>
      <c r="L2" s="5" t="s">
        <v>1</v>
      </c>
      <c r="M2" s="5" t="s">
        <v>1</v>
      </c>
      <c r="N2" s="5" t="s">
        <v>1</v>
      </c>
      <c r="O2" s="5" t="s">
        <v>1</v>
      </c>
      <c r="P2" s="5" t="s">
        <v>1</v>
      </c>
      <c r="Q2" s="5" t="s">
        <v>1</v>
      </c>
      <c r="R2" s="5" t="s">
        <v>1</v>
      </c>
      <c r="S2" s="5" t="s">
        <v>1</v>
      </c>
      <c r="T2" s="5" t="s">
        <v>1</v>
      </c>
      <c r="U2" s="5" t="s">
        <v>1</v>
      </c>
      <c r="V2" s="5" t="s">
        <v>1</v>
      </c>
      <c r="W2" s="5" t="s">
        <v>1</v>
      </c>
      <c r="X2" s="5" t="s">
        <v>1</v>
      </c>
      <c r="Y2" s="5" t="s">
        <v>1</v>
      </c>
      <c r="Z2" s="5" t="s">
        <v>1</v>
      </c>
      <c r="AA2" s="5" t="s">
        <v>1</v>
      </c>
      <c r="AB2" s="5" t="s">
        <v>1</v>
      </c>
      <c r="AC2" s="5" t="s">
        <v>1</v>
      </c>
      <c r="AD2" s="5" t="s">
        <v>1</v>
      </c>
      <c r="AE2" s="5" t="s">
        <v>1</v>
      </c>
      <c r="AF2" s="5" t="s">
        <v>1</v>
      </c>
      <c r="AG2" s="5" t="s">
        <v>1</v>
      </c>
      <c r="AH2" s="5" t="s">
        <v>1</v>
      </c>
      <c r="AI2" s="5" t="s">
        <v>1</v>
      </c>
      <c r="AJ2" s="5" t="s">
        <v>1</v>
      </c>
      <c r="AK2" s="5" t="s">
        <v>1</v>
      </c>
      <c r="AL2" s="5" t="s">
        <v>1</v>
      </c>
      <c r="AM2" s="5" t="s">
        <v>1</v>
      </c>
      <c r="AN2" s="5" t="s">
        <v>1</v>
      </c>
      <c r="AO2" s="5" t="s">
        <v>1</v>
      </c>
      <c r="AP2" s="5" t="s">
        <v>1</v>
      </c>
      <c r="AQ2" s="5" t="s">
        <v>1</v>
      </c>
      <c r="AR2" s="5" t="s">
        <v>1</v>
      </c>
      <c r="AS2" s="5" t="s">
        <v>1</v>
      </c>
      <c r="AT2" s="5" t="s">
        <v>1</v>
      </c>
      <c r="AU2" s="5" t="s">
        <v>1</v>
      </c>
      <c r="AV2" s="5" t="s">
        <v>1</v>
      </c>
      <c r="AW2" s="5" t="s">
        <v>1</v>
      </c>
      <c r="AX2" s="5" t="s">
        <v>1</v>
      </c>
      <c r="AY2" s="5" t="s">
        <v>1</v>
      </c>
      <c r="AZ2" s="5" t="s">
        <v>1</v>
      </c>
      <c r="BA2" s="5" t="s">
        <v>1</v>
      </c>
      <c r="BB2" s="5" t="s">
        <v>1</v>
      </c>
      <c r="BC2" s="5" t="s">
        <v>1</v>
      </c>
      <c r="BD2" s="5" t="s">
        <v>1</v>
      </c>
      <c r="BE2" s="5" t="s">
        <v>1</v>
      </c>
      <c r="BF2" s="5" t="s">
        <v>1</v>
      </c>
      <c r="BG2" s="5" t="s">
        <v>1</v>
      </c>
      <c r="BH2" s="5" t="s">
        <v>1</v>
      </c>
      <c r="BI2" s="5" t="s">
        <v>1</v>
      </c>
      <c r="BJ2" s="5" t="s">
        <v>1</v>
      </c>
      <c r="BK2" s="2"/>
      <c r="BL2" s="2"/>
      <c r="BM2" s="2"/>
      <c r="BN2" s="2"/>
      <c r="BO2" s="2"/>
      <c r="BP2" s="2"/>
    </row>
    <row r="3" spans="1:68" ht="15.75" x14ac:dyDescent="0.25">
      <c r="A3" s="6"/>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row>
    <row r="4" spans="1:68" ht="15.75" hidden="1" x14ac:dyDescent="0.25">
      <c r="A4" s="9" t="s">
        <v>2</v>
      </c>
      <c r="B4" s="6"/>
      <c r="C4" s="10" t="str">
        <f>ROUNDUP(MONTH(C6)/3,0)&amp;"Q"&amp;RIGHT(YEAR(C6),2)</f>
        <v>1Q16</v>
      </c>
      <c r="D4" s="10" t="str">
        <f t="shared" ref="D4:BJ4" si="0">ROUNDUP(MONTH(D6)/3,0)&amp;"Q"&amp;RIGHT(YEAR(D6),2)</f>
        <v>1Q16</v>
      </c>
      <c r="E4" s="10" t="str">
        <f t="shared" si="0"/>
        <v>1Q16</v>
      </c>
      <c r="F4" s="10" t="str">
        <f t="shared" si="0"/>
        <v>2Q16</v>
      </c>
      <c r="G4" s="10" t="str">
        <f t="shared" si="0"/>
        <v>2Q16</v>
      </c>
      <c r="H4" s="10" t="str">
        <f t="shared" si="0"/>
        <v>2Q16</v>
      </c>
      <c r="I4" s="10" t="str">
        <f t="shared" si="0"/>
        <v>3Q16</v>
      </c>
      <c r="J4" s="10" t="str">
        <f t="shared" si="0"/>
        <v>3Q16</v>
      </c>
      <c r="K4" s="10" t="str">
        <f t="shared" si="0"/>
        <v>3Q16</v>
      </c>
      <c r="L4" s="10" t="str">
        <f t="shared" si="0"/>
        <v>4Q16</v>
      </c>
      <c r="M4" s="10" t="str">
        <f t="shared" si="0"/>
        <v>4Q16</v>
      </c>
      <c r="N4" s="10" t="str">
        <f t="shared" si="0"/>
        <v>4Q16</v>
      </c>
      <c r="O4" s="10" t="str">
        <f t="shared" si="0"/>
        <v>1Q17</v>
      </c>
      <c r="P4" s="10" t="str">
        <f t="shared" si="0"/>
        <v>1Q17</v>
      </c>
      <c r="Q4" s="10" t="str">
        <f t="shared" si="0"/>
        <v>1Q17</v>
      </c>
      <c r="R4" s="10" t="str">
        <f t="shared" si="0"/>
        <v>2Q17</v>
      </c>
      <c r="S4" s="10" t="str">
        <f t="shared" si="0"/>
        <v>2Q17</v>
      </c>
      <c r="T4" s="10" t="str">
        <f t="shared" si="0"/>
        <v>2Q17</v>
      </c>
      <c r="U4" s="10" t="str">
        <f t="shared" si="0"/>
        <v>3Q17</v>
      </c>
      <c r="V4" s="10" t="str">
        <f t="shared" si="0"/>
        <v>3Q17</v>
      </c>
      <c r="W4" s="10" t="str">
        <f t="shared" si="0"/>
        <v>3Q17</v>
      </c>
      <c r="X4" s="10" t="str">
        <f t="shared" si="0"/>
        <v>4Q17</v>
      </c>
      <c r="Y4" s="10" t="str">
        <f t="shared" si="0"/>
        <v>4Q17</v>
      </c>
      <c r="Z4" s="10" t="str">
        <f t="shared" si="0"/>
        <v>4Q17</v>
      </c>
      <c r="AA4" s="10" t="str">
        <f t="shared" si="0"/>
        <v>1Q18</v>
      </c>
      <c r="AB4" s="10" t="str">
        <f t="shared" si="0"/>
        <v>1Q18</v>
      </c>
      <c r="AC4" s="10" t="str">
        <f t="shared" si="0"/>
        <v>1Q18</v>
      </c>
      <c r="AD4" s="10" t="str">
        <f t="shared" si="0"/>
        <v>2Q18</v>
      </c>
      <c r="AE4" s="10" t="str">
        <f t="shared" si="0"/>
        <v>2Q18</v>
      </c>
      <c r="AF4" s="10" t="str">
        <f t="shared" si="0"/>
        <v>2Q18</v>
      </c>
      <c r="AG4" s="10" t="str">
        <f t="shared" si="0"/>
        <v>3Q18</v>
      </c>
      <c r="AH4" s="10" t="str">
        <f t="shared" si="0"/>
        <v>3Q18</v>
      </c>
      <c r="AI4" s="10" t="str">
        <f t="shared" si="0"/>
        <v>3Q18</v>
      </c>
      <c r="AJ4" s="10" t="str">
        <f t="shared" si="0"/>
        <v>4Q18</v>
      </c>
      <c r="AK4" s="10" t="str">
        <f t="shared" si="0"/>
        <v>4Q18</v>
      </c>
      <c r="AL4" s="10" t="str">
        <f t="shared" si="0"/>
        <v>4Q18</v>
      </c>
      <c r="AM4" s="10" t="str">
        <f t="shared" si="0"/>
        <v>1Q19</v>
      </c>
      <c r="AN4" s="10" t="str">
        <f t="shared" si="0"/>
        <v>1Q19</v>
      </c>
      <c r="AO4" s="10" t="str">
        <f t="shared" si="0"/>
        <v>1Q19</v>
      </c>
      <c r="AP4" s="10" t="str">
        <f t="shared" si="0"/>
        <v>2Q19</v>
      </c>
      <c r="AQ4" s="10" t="str">
        <f t="shared" si="0"/>
        <v>2Q19</v>
      </c>
      <c r="AR4" s="10" t="str">
        <f t="shared" si="0"/>
        <v>2Q19</v>
      </c>
      <c r="AS4" s="10" t="str">
        <f t="shared" si="0"/>
        <v>3Q19</v>
      </c>
      <c r="AT4" s="10" t="str">
        <f t="shared" si="0"/>
        <v>3Q19</v>
      </c>
      <c r="AU4" s="10" t="str">
        <f t="shared" si="0"/>
        <v>3Q19</v>
      </c>
      <c r="AV4" s="10" t="str">
        <f t="shared" si="0"/>
        <v>4Q19</v>
      </c>
      <c r="AW4" s="10" t="str">
        <f t="shared" si="0"/>
        <v>4Q19</v>
      </c>
      <c r="AX4" s="10" t="str">
        <f t="shared" si="0"/>
        <v>4Q19</v>
      </c>
      <c r="AY4" s="10" t="str">
        <f t="shared" si="0"/>
        <v>1Q20</v>
      </c>
      <c r="AZ4" s="10" t="str">
        <f t="shared" si="0"/>
        <v>1Q20</v>
      </c>
      <c r="BA4" s="10" t="str">
        <f t="shared" si="0"/>
        <v>1Q20</v>
      </c>
      <c r="BB4" s="10" t="str">
        <f t="shared" si="0"/>
        <v>2Q20</v>
      </c>
      <c r="BC4" s="10" t="str">
        <f t="shared" si="0"/>
        <v>2Q20</v>
      </c>
      <c r="BD4" s="10" t="str">
        <f t="shared" si="0"/>
        <v>2Q20</v>
      </c>
      <c r="BE4" s="10" t="str">
        <f t="shared" si="0"/>
        <v>3Q20</v>
      </c>
      <c r="BF4" s="10" t="str">
        <f t="shared" si="0"/>
        <v>3Q20</v>
      </c>
      <c r="BG4" s="10" t="str">
        <f t="shared" si="0"/>
        <v>3Q20</v>
      </c>
      <c r="BH4" s="10" t="str">
        <f t="shared" si="0"/>
        <v>4Q20</v>
      </c>
      <c r="BI4" s="10" t="str">
        <f t="shared" si="0"/>
        <v>4Q20</v>
      </c>
      <c r="BJ4" s="10" t="str">
        <f t="shared" si="0"/>
        <v>4Q20</v>
      </c>
    </row>
    <row r="5" spans="1:68" ht="15.75" hidden="1" x14ac:dyDescent="0.25">
      <c r="A5" s="9" t="s">
        <v>2</v>
      </c>
      <c r="B5" s="6"/>
      <c r="C5" s="10">
        <f>YEAR(C6)</f>
        <v>2016</v>
      </c>
      <c r="D5" s="10">
        <f t="shared" ref="D5:BJ5" si="1">YEAR(D6)</f>
        <v>2016</v>
      </c>
      <c r="E5" s="10">
        <f t="shared" si="1"/>
        <v>2016</v>
      </c>
      <c r="F5" s="10">
        <f t="shared" si="1"/>
        <v>2016</v>
      </c>
      <c r="G5" s="10">
        <f t="shared" si="1"/>
        <v>2016</v>
      </c>
      <c r="H5" s="10">
        <f t="shared" si="1"/>
        <v>2016</v>
      </c>
      <c r="I5" s="10">
        <f t="shared" si="1"/>
        <v>2016</v>
      </c>
      <c r="J5" s="10">
        <f t="shared" si="1"/>
        <v>2016</v>
      </c>
      <c r="K5" s="10">
        <f t="shared" si="1"/>
        <v>2016</v>
      </c>
      <c r="L5" s="10">
        <f t="shared" si="1"/>
        <v>2016</v>
      </c>
      <c r="M5" s="10">
        <f t="shared" si="1"/>
        <v>2016</v>
      </c>
      <c r="N5" s="10">
        <f t="shared" si="1"/>
        <v>2016</v>
      </c>
      <c r="O5" s="10">
        <f t="shared" si="1"/>
        <v>2017</v>
      </c>
      <c r="P5" s="10">
        <f t="shared" si="1"/>
        <v>2017</v>
      </c>
      <c r="Q5" s="10">
        <f t="shared" si="1"/>
        <v>2017</v>
      </c>
      <c r="R5" s="10">
        <f t="shared" si="1"/>
        <v>2017</v>
      </c>
      <c r="S5" s="10">
        <f t="shared" si="1"/>
        <v>2017</v>
      </c>
      <c r="T5" s="10">
        <f t="shared" si="1"/>
        <v>2017</v>
      </c>
      <c r="U5" s="10">
        <f t="shared" si="1"/>
        <v>2017</v>
      </c>
      <c r="V5" s="10">
        <f t="shared" si="1"/>
        <v>2017</v>
      </c>
      <c r="W5" s="10">
        <f t="shared" si="1"/>
        <v>2017</v>
      </c>
      <c r="X5" s="10">
        <f t="shared" si="1"/>
        <v>2017</v>
      </c>
      <c r="Y5" s="10">
        <f t="shared" si="1"/>
        <v>2017</v>
      </c>
      <c r="Z5" s="10">
        <f t="shared" si="1"/>
        <v>2017</v>
      </c>
      <c r="AA5" s="10">
        <f t="shared" si="1"/>
        <v>2018</v>
      </c>
      <c r="AB5" s="10">
        <f t="shared" si="1"/>
        <v>2018</v>
      </c>
      <c r="AC5" s="10">
        <f t="shared" si="1"/>
        <v>2018</v>
      </c>
      <c r="AD5" s="10">
        <f t="shared" si="1"/>
        <v>2018</v>
      </c>
      <c r="AE5" s="10">
        <f t="shared" si="1"/>
        <v>2018</v>
      </c>
      <c r="AF5" s="10">
        <f t="shared" si="1"/>
        <v>2018</v>
      </c>
      <c r="AG5" s="10">
        <f t="shared" si="1"/>
        <v>2018</v>
      </c>
      <c r="AH5" s="10">
        <f t="shared" si="1"/>
        <v>2018</v>
      </c>
      <c r="AI5" s="10">
        <f t="shared" si="1"/>
        <v>2018</v>
      </c>
      <c r="AJ5" s="10">
        <f t="shared" si="1"/>
        <v>2018</v>
      </c>
      <c r="AK5" s="10">
        <f t="shared" si="1"/>
        <v>2018</v>
      </c>
      <c r="AL5" s="10">
        <f t="shared" si="1"/>
        <v>2018</v>
      </c>
      <c r="AM5" s="10">
        <f t="shared" si="1"/>
        <v>2019</v>
      </c>
      <c r="AN5" s="10">
        <f t="shared" si="1"/>
        <v>2019</v>
      </c>
      <c r="AO5" s="10">
        <f t="shared" si="1"/>
        <v>2019</v>
      </c>
      <c r="AP5" s="10">
        <f t="shared" si="1"/>
        <v>2019</v>
      </c>
      <c r="AQ5" s="10">
        <f t="shared" si="1"/>
        <v>2019</v>
      </c>
      <c r="AR5" s="10">
        <f t="shared" si="1"/>
        <v>2019</v>
      </c>
      <c r="AS5" s="10">
        <f t="shared" si="1"/>
        <v>2019</v>
      </c>
      <c r="AT5" s="10">
        <f t="shared" si="1"/>
        <v>2019</v>
      </c>
      <c r="AU5" s="10">
        <f t="shared" si="1"/>
        <v>2019</v>
      </c>
      <c r="AV5" s="10">
        <f t="shared" si="1"/>
        <v>2019</v>
      </c>
      <c r="AW5" s="10">
        <f t="shared" si="1"/>
        <v>2019</v>
      </c>
      <c r="AX5" s="10">
        <f t="shared" si="1"/>
        <v>2019</v>
      </c>
      <c r="AY5" s="10">
        <f t="shared" si="1"/>
        <v>2020</v>
      </c>
      <c r="AZ5" s="10">
        <f t="shared" si="1"/>
        <v>2020</v>
      </c>
      <c r="BA5" s="10">
        <f t="shared" si="1"/>
        <v>2020</v>
      </c>
      <c r="BB5" s="10">
        <f t="shared" si="1"/>
        <v>2020</v>
      </c>
      <c r="BC5" s="10">
        <f t="shared" si="1"/>
        <v>2020</v>
      </c>
      <c r="BD5" s="10">
        <f t="shared" si="1"/>
        <v>2020</v>
      </c>
      <c r="BE5" s="10">
        <f t="shared" si="1"/>
        <v>2020</v>
      </c>
      <c r="BF5" s="10">
        <f t="shared" si="1"/>
        <v>2020</v>
      </c>
      <c r="BG5" s="10">
        <f t="shared" si="1"/>
        <v>2020</v>
      </c>
      <c r="BH5" s="10">
        <f t="shared" si="1"/>
        <v>2020</v>
      </c>
      <c r="BI5" s="10">
        <f t="shared" si="1"/>
        <v>2020</v>
      </c>
      <c r="BJ5" s="10">
        <f t="shared" si="1"/>
        <v>2020</v>
      </c>
    </row>
    <row r="6" spans="1:68" s="3" customFormat="1" x14ac:dyDescent="0.2">
      <c r="A6" s="11"/>
      <c r="B6" s="12"/>
      <c r="C6" s="13">
        <f>Controls!B5</f>
        <v>42370</v>
      </c>
      <c r="D6" s="13">
        <f>DATE(YEAR(C6),MONTH(C6)+1,DAY(C6))</f>
        <v>42401</v>
      </c>
      <c r="E6" s="13">
        <f t="shared" ref="E6:BJ6" si="2">DATE(YEAR(D6),MONTH(D6)+1,DAY(D6))</f>
        <v>42430</v>
      </c>
      <c r="F6" s="13">
        <f t="shared" si="2"/>
        <v>42461</v>
      </c>
      <c r="G6" s="13">
        <f t="shared" si="2"/>
        <v>42491</v>
      </c>
      <c r="H6" s="13">
        <f t="shared" si="2"/>
        <v>42522</v>
      </c>
      <c r="I6" s="13">
        <f t="shared" si="2"/>
        <v>42552</v>
      </c>
      <c r="J6" s="13">
        <f t="shared" si="2"/>
        <v>42583</v>
      </c>
      <c r="K6" s="13">
        <f t="shared" si="2"/>
        <v>42614</v>
      </c>
      <c r="L6" s="13">
        <f t="shared" si="2"/>
        <v>42644</v>
      </c>
      <c r="M6" s="13">
        <f t="shared" si="2"/>
        <v>42675</v>
      </c>
      <c r="N6" s="13">
        <f t="shared" si="2"/>
        <v>42705</v>
      </c>
      <c r="O6" s="13">
        <f t="shared" si="2"/>
        <v>42736</v>
      </c>
      <c r="P6" s="13">
        <f t="shared" si="2"/>
        <v>42767</v>
      </c>
      <c r="Q6" s="13">
        <f t="shared" si="2"/>
        <v>42795</v>
      </c>
      <c r="R6" s="13">
        <f t="shared" si="2"/>
        <v>42826</v>
      </c>
      <c r="S6" s="13">
        <f t="shared" si="2"/>
        <v>42856</v>
      </c>
      <c r="T6" s="13">
        <f t="shared" si="2"/>
        <v>42887</v>
      </c>
      <c r="U6" s="13">
        <f t="shared" si="2"/>
        <v>42917</v>
      </c>
      <c r="V6" s="13">
        <f t="shared" si="2"/>
        <v>42948</v>
      </c>
      <c r="W6" s="13">
        <f t="shared" si="2"/>
        <v>42979</v>
      </c>
      <c r="X6" s="13">
        <f t="shared" si="2"/>
        <v>43009</v>
      </c>
      <c r="Y6" s="13">
        <f t="shared" si="2"/>
        <v>43040</v>
      </c>
      <c r="Z6" s="13">
        <f t="shared" si="2"/>
        <v>43070</v>
      </c>
      <c r="AA6" s="13">
        <f t="shared" si="2"/>
        <v>43101</v>
      </c>
      <c r="AB6" s="13">
        <f t="shared" si="2"/>
        <v>43132</v>
      </c>
      <c r="AC6" s="13">
        <f t="shared" si="2"/>
        <v>43160</v>
      </c>
      <c r="AD6" s="13">
        <f t="shared" si="2"/>
        <v>43191</v>
      </c>
      <c r="AE6" s="13">
        <f t="shared" si="2"/>
        <v>43221</v>
      </c>
      <c r="AF6" s="13">
        <f t="shared" si="2"/>
        <v>43252</v>
      </c>
      <c r="AG6" s="13">
        <f t="shared" si="2"/>
        <v>43282</v>
      </c>
      <c r="AH6" s="13">
        <f t="shared" si="2"/>
        <v>43313</v>
      </c>
      <c r="AI6" s="13">
        <f t="shared" si="2"/>
        <v>43344</v>
      </c>
      <c r="AJ6" s="13">
        <f t="shared" si="2"/>
        <v>43374</v>
      </c>
      <c r="AK6" s="13">
        <f t="shared" si="2"/>
        <v>43405</v>
      </c>
      <c r="AL6" s="13">
        <f t="shared" si="2"/>
        <v>43435</v>
      </c>
      <c r="AM6" s="13">
        <f t="shared" si="2"/>
        <v>43466</v>
      </c>
      <c r="AN6" s="13">
        <f t="shared" si="2"/>
        <v>43497</v>
      </c>
      <c r="AO6" s="13">
        <f t="shared" si="2"/>
        <v>43525</v>
      </c>
      <c r="AP6" s="13">
        <f t="shared" si="2"/>
        <v>43556</v>
      </c>
      <c r="AQ6" s="13">
        <f t="shared" si="2"/>
        <v>43586</v>
      </c>
      <c r="AR6" s="13">
        <f t="shared" si="2"/>
        <v>43617</v>
      </c>
      <c r="AS6" s="13">
        <f t="shared" si="2"/>
        <v>43647</v>
      </c>
      <c r="AT6" s="13">
        <f t="shared" si="2"/>
        <v>43678</v>
      </c>
      <c r="AU6" s="13">
        <f t="shared" si="2"/>
        <v>43709</v>
      </c>
      <c r="AV6" s="13">
        <f t="shared" si="2"/>
        <v>43739</v>
      </c>
      <c r="AW6" s="13">
        <f t="shared" si="2"/>
        <v>43770</v>
      </c>
      <c r="AX6" s="13">
        <f t="shared" si="2"/>
        <v>43800</v>
      </c>
      <c r="AY6" s="13">
        <f t="shared" si="2"/>
        <v>43831</v>
      </c>
      <c r="AZ6" s="13">
        <f t="shared" si="2"/>
        <v>43862</v>
      </c>
      <c r="BA6" s="13">
        <f t="shared" si="2"/>
        <v>43891</v>
      </c>
      <c r="BB6" s="13">
        <f t="shared" si="2"/>
        <v>43922</v>
      </c>
      <c r="BC6" s="13">
        <f t="shared" si="2"/>
        <v>43952</v>
      </c>
      <c r="BD6" s="13">
        <f t="shared" si="2"/>
        <v>43983</v>
      </c>
      <c r="BE6" s="13">
        <f t="shared" si="2"/>
        <v>44013</v>
      </c>
      <c r="BF6" s="13">
        <f t="shared" si="2"/>
        <v>44044</v>
      </c>
      <c r="BG6" s="13">
        <f t="shared" si="2"/>
        <v>44075</v>
      </c>
      <c r="BH6" s="13">
        <f t="shared" si="2"/>
        <v>44105</v>
      </c>
      <c r="BI6" s="13">
        <f t="shared" si="2"/>
        <v>44136</v>
      </c>
      <c r="BJ6" s="13">
        <f t="shared" si="2"/>
        <v>44166</v>
      </c>
      <c r="BL6" s="14">
        <f>Controls!B6</f>
        <v>2016</v>
      </c>
      <c r="BM6" s="14">
        <f>BL6+1</f>
        <v>2017</v>
      </c>
      <c r="BN6" s="14">
        <f>BM6+1</f>
        <v>2018</v>
      </c>
      <c r="BO6" s="14">
        <f>BN6+1</f>
        <v>2019</v>
      </c>
      <c r="BP6" s="14">
        <f>BO6+1</f>
        <v>2020</v>
      </c>
    </row>
    <row r="7" spans="1:68" s="3" customFormat="1" x14ac:dyDescent="0.2">
      <c r="A7" s="15" t="s">
        <v>3</v>
      </c>
      <c r="B7" s="16"/>
      <c r="C7" s="17"/>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L7" s="18"/>
      <c r="BM7" s="18"/>
      <c r="BN7" s="18"/>
    </row>
    <row r="8" spans="1:68" s="3" customFormat="1" x14ac:dyDescent="0.2">
      <c r="A8" s="19" t="s">
        <v>4</v>
      </c>
      <c r="B8" s="16"/>
      <c r="C8" s="20">
        <f>'Revenue Inputs'!B35/1000</f>
        <v>48</v>
      </c>
      <c r="D8" s="20">
        <f>'Revenue Inputs'!C35/1000</f>
        <v>48</v>
      </c>
      <c r="E8" s="20">
        <f>'Revenue Inputs'!D35/1000</f>
        <v>48</v>
      </c>
      <c r="F8" s="20">
        <f>'Revenue Inputs'!E35/1000</f>
        <v>48</v>
      </c>
      <c r="G8" s="20">
        <f>'Revenue Inputs'!F35/1000</f>
        <v>48</v>
      </c>
      <c r="H8" s="20">
        <f>'Revenue Inputs'!G35/1000</f>
        <v>48</v>
      </c>
      <c r="I8" s="20">
        <f>'Revenue Inputs'!H35/1000</f>
        <v>48</v>
      </c>
      <c r="J8" s="20">
        <f>'Revenue Inputs'!I35/1000</f>
        <v>48</v>
      </c>
      <c r="K8" s="20">
        <f>'Revenue Inputs'!J35/1000</f>
        <v>48</v>
      </c>
      <c r="L8" s="20">
        <f>'Revenue Inputs'!K35/1000</f>
        <v>48</v>
      </c>
      <c r="M8" s="20">
        <f>'Revenue Inputs'!L35/1000</f>
        <v>48</v>
      </c>
      <c r="N8" s="20">
        <f>'Revenue Inputs'!M35/1000</f>
        <v>48</v>
      </c>
      <c r="O8" s="20">
        <f>'Revenue Inputs'!N35/1000</f>
        <v>48</v>
      </c>
      <c r="P8" s="20">
        <f>'Revenue Inputs'!O35/1000</f>
        <v>48</v>
      </c>
      <c r="Q8" s="20">
        <f>'Revenue Inputs'!P35/1000</f>
        <v>48</v>
      </c>
      <c r="R8" s="20">
        <f>'Revenue Inputs'!Q35/1000</f>
        <v>48</v>
      </c>
      <c r="S8" s="20">
        <f>'Revenue Inputs'!R35/1000</f>
        <v>48</v>
      </c>
      <c r="T8" s="20">
        <f>'Revenue Inputs'!S35/1000</f>
        <v>48</v>
      </c>
      <c r="U8" s="20">
        <f>'Revenue Inputs'!T35/1000</f>
        <v>48</v>
      </c>
      <c r="V8" s="20">
        <f>'Revenue Inputs'!U35/1000</f>
        <v>48</v>
      </c>
      <c r="W8" s="20">
        <f>'Revenue Inputs'!V35/1000</f>
        <v>48</v>
      </c>
      <c r="X8" s="20">
        <f>'Revenue Inputs'!W35/1000</f>
        <v>48</v>
      </c>
      <c r="Y8" s="20">
        <f>'Revenue Inputs'!X35/1000</f>
        <v>48</v>
      </c>
      <c r="Z8" s="20">
        <f>'Revenue Inputs'!Y35/1000</f>
        <v>48</v>
      </c>
      <c r="AA8" s="20">
        <f>'Revenue Inputs'!Z35/1000</f>
        <v>48</v>
      </c>
      <c r="AB8" s="20">
        <f>'Revenue Inputs'!AA35/1000</f>
        <v>48</v>
      </c>
      <c r="AC8" s="20">
        <f>'Revenue Inputs'!AB35/1000</f>
        <v>48</v>
      </c>
      <c r="AD8" s="20">
        <f>'Revenue Inputs'!AC35/1000</f>
        <v>48</v>
      </c>
      <c r="AE8" s="20">
        <f>'Revenue Inputs'!AD35/1000</f>
        <v>48</v>
      </c>
      <c r="AF8" s="20">
        <f>'Revenue Inputs'!AE35/1000</f>
        <v>48</v>
      </c>
      <c r="AG8" s="20">
        <f>'Revenue Inputs'!AF35/1000</f>
        <v>48</v>
      </c>
      <c r="AH8" s="20">
        <f>'Revenue Inputs'!AG35/1000</f>
        <v>48</v>
      </c>
      <c r="AI8" s="20">
        <f>'Revenue Inputs'!AH35/1000</f>
        <v>48</v>
      </c>
      <c r="AJ8" s="20">
        <f>'Revenue Inputs'!AI35/1000</f>
        <v>48</v>
      </c>
      <c r="AK8" s="20">
        <f>'Revenue Inputs'!AJ35/1000</f>
        <v>48</v>
      </c>
      <c r="AL8" s="20">
        <f>'Revenue Inputs'!AK35/1000</f>
        <v>48</v>
      </c>
      <c r="AM8" s="20">
        <f>'Revenue Inputs'!AL35/1000</f>
        <v>48</v>
      </c>
      <c r="AN8" s="20">
        <f>'Revenue Inputs'!AM35/1000</f>
        <v>48</v>
      </c>
      <c r="AO8" s="20">
        <f>'Revenue Inputs'!AN35/1000</f>
        <v>48</v>
      </c>
      <c r="AP8" s="20">
        <f>'Revenue Inputs'!AO35/1000</f>
        <v>48</v>
      </c>
      <c r="AQ8" s="20">
        <f>'Revenue Inputs'!AP35/1000</f>
        <v>48</v>
      </c>
      <c r="AR8" s="20">
        <f>'Revenue Inputs'!AQ35/1000</f>
        <v>48</v>
      </c>
      <c r="AS8" s="20">
        <f>'Revenue Inputs'!AR35/1000</f>
        <v>48</v>
      </c>
      <c r="AT8" s="20">
        <f>'Revenue Inputs'!AS35/1000</f>
        <v>48</v>
      </c>
      <c r="AU8" s="20">
        <f>'Revenue Inputs'!AT35/1000</f>
        <v>48</v>
      </c>
      <c r="AV8" s="20">
        <f>'Revenue Inputs'!AU35/1000</f>
        <v>48</v>
      </c>
      <c r="AW8" s="20">
        <f>'Revenue Inputs'!AV35/1000</f>
        <v>48</v>
      </c>
      <c r="AX8" s="20">
        <f>'Revenue Inputs'!AW35/1000</f>
        <v>48</v>
      </c>
      <c r="AY8" s="20">
        <f>'Revenue Inputs'!AX35/1000</f>
        <v>48</v>
      </c>
      <c r="AZ8" s="20">
        <f>'Revenue Inputs'!AY35/1000</f>
        <v>48</v>
      </c>
      <c r="BA8" s="20">
        <f>'Revenue Inputs'!AZ35/1000</f>
        <v>48</v>
      </c>
      <c r="BB8" s="20">
        <f>'Revenue Inputs'!BA35/1000</f>
        <v>48</v>
      </c>
      <c r="BC8" s="20">
        <f>'Revenue Inputs'!BB35/1000</f>
        <v>48</v>
      </c>
      <c r="BD8" s="20">
        <f>'Revenue Inputs'!BC35/1000</f>
        <v>48</v>
      </c>
      <c r="BE8" s="20">
        <f>'Revenue Inputs'!BD35/1000</f>
        <v>48</v>
      </c>
      <c r="BF8" s="20">
        <f>'Revenue Inputs'!BE35/1000</f>
        <v>48</v>
      </c>
      <c r="BG8" s="20">
        <f>'Revenue Inputs'!BF35/1000</f>
        <v>48</v>
      </c>
      <c r="BH8" s="20">
        <f>'Revenue Inputs'!BG35/1000</f>
        <v>48</v>
      </c>
      <c r="BI8" s="20">
        <f>'Revenue Inputs'!BH35/1000</f>
        <v>48</v>
      </c>
      <c r="BJ8" s="20">
        <f>'Revenue Inputs'!BI35/1000</f>
        <v>48</v>
      </c>
      <c r="BL8" s="20">
        <f>SUMIF($C$5:$BJ$5,BL$6,$C8:$BJ8)</f>
        <v>576</v>
      </c>
      <c r="BM8" s="20">
        <f t="shared" ref="BM8:BP16" si="3">SUMIF($C$5:$BJ$5,BM$6,$C8:$BJ8)</f>
        <v>576</v>
      </c>
      <c r="BN8" s="20">
        <f t="shared" si="3"/>
        <v>576</v>
      </c>
      <c r="BO8" s="20">
        <f t="shared" si="3"/>
        <v>576</v>
      </c>
      <c r="BP8" s="20">
        <f t="shared" si="3"/>
        <v>576</v>
      </c>
    </row>
    <row r="9" spans="1:68" s="3" customFormat="1" x14ac:dyDescent="0.2">
      <c r="A9" s="19" t="s">
        <v>5</v>
      </c>
      <c r="B9" s="16"/>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L9" s="20">
        <f>SUMIF($C$5:$BJ$5,BL$6,$C9:$BJ9)</f>
        <v>0</v>
      </c>
      <c r="BM9" s="20">
        <f t="shared" si="3"/>
        <v>0</v>
      </c>
      <c r="BN9" s="20">
        <f t="shared" si="3"/>
        <v>0</v>
      </c>
      <c r="BO9" s="20">
        <f t="shared" si="3"/>
        <v>0</v>
      </c>
      <c r="BP9" s="20">
        <f t="shared" si="3"/>
        <v>0</v>
      </c>
    </row>
    <row r="10" spans="1:68" s="3" customFormat="1" x14ac:dyDescent="0.2">
      <c r="A10" s="19" t="s">
        <v>6</v>
      </c>
      <c r="B10" s="16"/>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L10" s="21">
        <f>SUMIF($C$5:$BJ$5,BL$6,$C10:$BJ10)</f>
        <v>0</v>
      </c>
      <c r="BM10" s="21">
        <f t="shared" si="3"/>
        <v>0</v>
      </c>
      <c r="BN10" s="21">
        <f t="shared" si="3"/>
        <v>0</v>
      </c>
      <c r="BO10" s="21">
        <f t="shared" si="3"/>
        <v>0</v>
      </c>
      <c r="BP10" s="21">
        <f t="shared" si="3"/>
        <v>0</v>
      </c>
    </row>
    <row r="11" spans="1:68" s="3" customFormat="1" x14ac:dyDescent="0.2">
      <c r="A11" s="22" t="s">
        <v>7</v>
      </c>
      <c r="B11" s="22"/>
      <c r="C11" s="23">
        <f>SUM(C8:C10)</f>
        <v>48</v>
      </c>
      <c r="D11" s="23">
        <f t="shared" ref="D11:BJ11" si="4">SUM(D8:D10)</f>
        <v>48</v>
      </c>
      <c r="E11" s="23">
        <f t="shared" si="4"/>
        <v>48</v>
      </c>
      <c r="F11" s="23">
        <f t="shared" si="4"/>
        <v>48</v>
      </c>
      <c r="G11" s="23">
        <f t="shared" si="4"/>
        <v>48</v>
      </c>
      <c r="H11" s="23">
        <f t="shared" si="4"/>
        <v>48</v>
      </c>
      <c r="I11" s="23">
        <f t="shared" si="4"/>
        <v>48</v>
      </c>
      <c r="J11" s="23">
        <f t="shared" si="4"/>
        <v>48</v>
      </c>
      <c r="K11" s="23">
        <f t="shared" si="4"/>
        <v>48</v>
      </c>
      <c r="L11" s="23">
        <f t="shared" si="4"/>
        <v>48</v>
      </c>
      <c r="M11" s="23">
        <f t="shared" si="4"/>
        <v>48</v>
      </c>
      <c r="N11" s="23">
        <f t="shared" si="4"/>
        <v>48</v>
      </c>
      <c r="O11" s="23">
        <f t="shared" si="4"/>
        <v>48</v>
      </c>
      <c r="P11" s="23">
        <f t="shared" si="4"/>
        <v>48</v>
      </c>
      <c r="Q11" s="23">
        <f t="shared" si="4"/>
        <v>48</v>
      </c>
      <c r="R11" s="23">
        <f t="shared" si="4"/>
        <v>48</v>
      </c>
      <c r="S11" s="23">
        <f t="shared" si="4"/>
        <v>48</v>
      </c>
      <c r="T11" s="23">
        <f t="shared" si="4"/>
        <v>48</v>
      </c>
      <c r="U11" s="23">
        <f t="shared" si="4"/>
        <v>48</v>
      </c>
      <c r="V11" s="23">
        <f t="shared" si="4"/>
        <v>48</v>
      </c>
      <c r="W11" s="23">
        <f t="shared" si="4"/>
        <v>48</v>
      </c>
      <c r="X11" s="23">
        <f t="shared" si="4"/>
        <v>48</v>
      </c>
      <c r="Y11" s="23">
        <f t="shared" si="4"/>
        <v>48</v>
      </c>
      <c r="Z11" s="23">
        <f t="shared" si="4"/>
        <v>48</v>
      </c>
      <c r="AA11" s="23">
        <f t="shared" si="4"/>
        <v>48</v>
      </c>
      <c r="AB11" s="23">
        <f t="shared" si="4"/>
        <v>48</v>
      </c>
      <c r="AC11" s="23">
        <f t="shared" si="4"/>
        <v>48</v>
      </c>
      <c r="AD11" s="23">
        <f t="shared" si="4"/>
        <v>48</v>
      </c>
      <c r="AE11" s="23">
        <f t="shared" si="4"/>
        <v>48</v>
      </c>
      <c r="AF11" s="23">
        <f t="shared" si="4"/>
        <v>48</v>
      </c>
      <c r="AG11" s="23">
        <f t="shared" si="4"/>
        <v>48</v>
      </c>
      <c r="AH11" s="23">
        <f t="shared" si="4"/>
        <v>48</v>
      </c>
      <c r="AI11" s="23">
        <f t="shared" si="4"/>
        <v>48</v>
      </c>
      <c r="AJ11" s="23">
        <f t="shared" si="4"/>
        <v>48</v>
      </c>
      <c r="AK11" s="23">
        <f t="shared" si="4"/>
        <v>48</v>
      </c>
      <c r="AL11" s="23">
        <f t="shared" si="4"/>
        <v>48</v>
      </c>
      <c r="AM11" s="23">
        <f t="shared" si="4"/>
        <v>48</v>
      </c>
      <c r="AN11" s="23">
        <f t="shared" si="4"/>
        <v>48</v>
      </c>
      <c r="AO11" s="23">
        <f t="shared" si="4"/>
        <v>48</v>
      </c>
      <c r="AP11" s="23">
        <f t="shared" si="4"/>
        <v>48</v>
      </c>
      <c r="AQ11" s="23">
        <f t="shared" si="4"/>
        <v>48</v>
      </c>
      <c r="AR11" s="23">
        <f t="shared" si="4"/>
        <v>48</v>
      </c>
      <c r="AS11" s="23">
        <f t="shared" si="4"/>
        <v>48</v>
      </c>
      <c r="AT11" s="23">
        <f t="shared" si="4"/>
        <v>48</v>
      </c>
      <c r="AU11" s="23">
        <f t="shared" si="4"/>
        <v>48</v>
      </c>
      <c r="AV11" s="23">
        <f t="shared" si="4"/>
        <v>48</v>
      </c>
      <c r="AW11" s="23">
        <f t="shared" si="4"/>
        <v>48</v>
      </c>
      <c r="AX11" s="23">
        <f t="shared" si="4"/>
        <v>48</v>
      </c>
      <c r="AY11" s="23">
        <f t="shared" si="4"/>
        <v>48</v>
      </c>
      <c r="AZ11" s="23">
        <f t="shared" si="4"/>
        <v>48</v>
      </c>
      <c r="BA11" s="23">
        <f t="shared" si="4"/>
        <v>48</v>
      </c>
      <c r="BB11" s="23">
        <f t="shared" si="4"/>
        <v>48</v>
      </c>
      <c r="BC11" s="23">
        <f t="shared" si="4"/>
        <v>48</v>
      </c>
      <c r="BD11" s="23">
        <f t="shared" si="4"/>
        <v>48</v>
      </c>
      <c r="BE11" s="23">
        <f t="shared" si="4"/>
        <v>48</v>
      </c>
      <c r="BF11" s="23">
        <f t="shared" si="4"/>
        <v>48</v>
      </c>
      <c r="BG11" s="23">
        <f t="shared" si="4"/>
        <v>48</v>
      </c>
      <c r="BH11" s="23">
        <f t="shared" si="4"/>
        <v>48</v>
      </c>
      <c r="BI11" s="23">
        <f t="shared" si="4"/>
        <v>48</v>
      </c>
      <c r="BJ11" s="23">
        <f t="shared" si="4"/>
        <v>48</v>
      </c>
      <c r="BL11" s="23">
        <f>SUMIF($C$5:$BJ$5,BL$6,$C11:$BJ11)</f>
        <v>576</v>
      </c>
      <c r="BM11" s="23">
        <f t="shared" si="3"/>
        <v>576</v>
      </c>
      <c r="BN11" s="23">
        <f t="shared" si="3"/>
        <v>576</v>
      </c>
      <c r="BO11" s="23">
        <f t="shared" si="3"/>
        <v>576</v>
      </c>
      <c r="BP11" s="23">
        <f t="shared" si="3"/>
        <v>576</v>
      </c>
    </row>
    <row r="12" spans="1:68" s="3" customFormat="1" x14ac:dyDescent="0.2">
      <c r="A12" s="15"/>
      <c r="B12" s="16"/>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L12" s="24"/>
      <c r="BM12" s="24"/>
      <c r="BN12" s="24"/>
      <c r="BO12" s="24"/>
      <c r="BP12" s="24"/>
    </row>
    <row r="13" spans="1:68" s="3" customFormat="1" x14ac:dyDescent="0.2">
      <c r="A13" s="19" t="s">
        <v>8</v>
      </c>
      <c r="B13" s="16"/>
      <c r="C13" s="20">
        <f>'Revenue Inputs'!B31/1000</f>
        <v>16.05</v>
      </c>
      <c r="D13" s="20">
        <f>'Revenue Inputs'!C31/1000</f>
        <v>20.100000000000001</v>
      </c>
      <c r="E13" s="20">
        <f>'Revenue Inputs'!D31/1000</f>
        <v>24.15</v>
      </c>
      <c r="F13" s="20">
        <f>'Revenue Inputs'!E31/1000</f>
        <v>28.2</v>
      </c>
      <c r="G13" s="20">
        <f>'Revenue Inputs'!F31/1000</f>
        <v>32.25</v>
      </c>
      <c r="H13" s="20">
        <f>'Revenue Inputs'!G31/1000</f>
        <v>36.299999999999997</v>
      </c>
      <c r="I13" s="20">
        <f>'Revenue Inputs'!H31/1000</f>
        <v>40.35</v>
      </c>
      <c r="J13" s="20">
        <f>'Revenue Inputs'!I31/1000</f>
        <v>44.4</v>
      </c>
      <c r="K13" s="20">
        <f>'Revenue Inputs'!J31/1000</f>
        <v>48.45</v>
      </c>
      <c r="L13" s="20">
        <f>'Revenue Inputs'!K31/1000</f>
        <v>52.5</v>
      </c>
      <c r="M13" s="20">
        <f>'Revenue Inputs'!L31/1000</f>
        <v>56.55</v>
      </c>
      <c r="N13" s="20">
        <f>'Revenue Inputs'!M31/1000</f>
        <v>60.6</v>
      </c>
      <c r="O13" s="20">
        <f>'Revenue Inputs'!N31/1000</f>
        <v>64.849999999999994</v>
      </c>
      <c r="P13" s="20">
        <f>'Revenue Inputs'!O31/1000</f>
        <v>69.099999999999994</v>
      </c>
      <c r="Q13" s="20">
        <f>'Revenue Inputs'!P31/1000</f>
        <v>73.349999999999994</v>
      </c>
      <c r="R13" s="20">
        <f>'Revenue Inputs'!Q31/1000</f>
        <v>77.599999999999994</v>
      </c>
      <c r="S13" s="20">
        <f>'Revenue Inputs'!R31/1000</f>
        <v>81.849999999999994</v>
      </c>
      <c r="T13" s="20">
        <f>'Revenue Inputs'!S31/1000</f>
        <v>86.1</v>
      </c>
      <c r="U13" s="20">
        <f>'Revenue Inputs'!T31/1000</f>
        <v>90.35</v>
      </c>
      <c r="V13" s="20">
        <f>'Revenue Inputs'!U31/1000</f>
        <v>94.6</v>
      </c>
      <c r="W13" s="20">
        <f>'Revenue Inputs'!V31/1000</f>
        <v>98.85</v>
      </c>
      <c r="X13" s="20">
        <f>'Revenue Inputs'!W31/1000</f>
        <v>103.1</v>
      </c>
      <c r="Y13" s="20">
        <f>'Revenue Inputs'!X31/1000</f>
        <v>107.35</v>
      </c>
      <c r="Z13" s="20">
        <f>'Revenue Inputs'!Y31/1000</f>
        <v>111.6</v>
      </c>
      <c r="AA13" s="20">
        <f>'Revenue Inputs'!Z31/1000</f>
        <v>115</v>
      </c>
      <c r="AB13" s="20">
        <f>'Revenue Inputs'!AA31/1000</f>
        <v>118.4</v>
      </c>
      <c r="AC13" s="20">
        <f>'Revenue Inputs'!AB31/1000</f>
        <v>121.8</v>
      </c>
      <c r="AD13" s="20">
        <f>'Revenue Inputs'!AC31/1000</f>
        <v>125.2</v>
      </c>
      <c r="AE13" s="20">
        <f>'Revenue Inputs'!AD31/1000</f>
        <v>128.6</v>
      </c>
      <c r="AF13" s="20">
        <f>'Revenue Inputs'!AE31/1000</f>
        <v>132</v>
      </c>
      <c r="AG13" s="20">
        <f>'Revenue Inputs'!AF31/1000</f>
        <v>135.4</v>
      </c>
      <c r="AH13" s="20">
        <f>'Revenue Inputs'!AG31/1000</f>
        <v>138.80000000000001</v>
      </c>
      <c r="AI13" s="20">
        <f>'Revenue Inputs'!AH31/1000</f>
        <v>142.19999999999999</v>
      </c>
      <c r="AJ13" s="20">
        <f>'Revenue Inputs'!AI31/1000</f>
        <v>145.6</v>
      </c>
      <c r="AK13" s="20">
        <f>'Revenue Inputs'!AJ31/1000</f>
        <v>149</v>
      </c>
      <c r="AL13" s="20">
        <f>'Revenue Inputs'!AK31/1000</f>
        <v>152.4</v>
      </c>
      <c r="AM13" s="20">
        <f>'Revenue Inputs'!AL31/1000</f>
        <v>155.94999999999999</v>
      </c>
      <c r="AN13" s="20">
        <f>'Revenue Inputs'!AM31/1000</f>
        <v>159.5</v>
      </c>
      <c r="AO13" s="20">
        <f>'Revenue Inputs'!AN31/1000</f>
        <v>163.05000000000001</v>
      </c>
      <c r="AP13" s="20">
        <f>'Revenue Inputs'!AO31/1000</f>
        <v>166.6</v>
      </c>
      <c r="AQ13" s="20">
        <f>'Revenue Inputs'!AP31/1000</f>
        <v>170.15</v>
      </c>
      <c r="AR13" s="20">
        <f>'Revenue Inputs'!AQ31/1000</f>
        <v>173.7</v>
      </c>
      <c r="AS13" s="20">
        <f>'Revenue Inputs'!AR31/1000</f>
        <v>177.25</v>
      </c>
      <c r="AT13" s="20">
        <f>'Revenue Inputs'!AS31/1000</f>
        <v>180.8</v>
      </c>
      <c r="AU13" s="20">
        <f>'Revenue Inputs'!AT31/1000</f>
        <v>184.35</v>
      </c>
      <c r="AV13" s="20">
        <f>'Revenue Inputs'!AU31/1000</f>
        <v>187.9</v>
      </c>
      <c r="AW13" s="20">
        <f>'Revenue Inputs'!AV31/1000</f>
        <v>191.45</v>
      </c>
      <c r="AX13" s="20">
        <f>'Revenue Inputs'!AW31/1000</f>
        <v>195</v>
      </c>
      <c r="AY13" s="20">
        <f>'Revenue Inputs'!AX31/1000</f>
        <v>198.7</v>
      </c>
      <c r="AZ13" s="20">
        <f>'Revenue Inputs'!AY31/1000</f>
        <v>202.4</v>
      </c>
      <c r="BA13" s="20">
        <f>'Revenue Inputs'!AZ31/1000</f>
        <v>206.1</v>
      </c>
      <c r="BB13" s="20">
        <f>'Revenue Inputs'!BA31/1000</f>
        <v>209.8</v>
      </c>
      <c r="BC13" s="20">
        <f>'Revenue Inputs'!BB31/1000</f>
        <v>213.5</v>
      </c>
      <c r="BD13" s="20">
        <f>'Revenue Inputs'!BC31/1000</f>
        <v>217.2</v>
      </c>
      <c r="BE13" s="20">
        <f>'Revenue Inputs'!BD31/1000</f>
        <v>220.9</v>
      </c>
      <c r="BF13" s="20">
        <f>'Revenue Inputs'!BE31/1000</f>
        <v>224.6</v>
      </c>
      <c r="BG13" s="20">
        <f>'Revenue Inputs'!BF31/1000</f>
        <v>228.3</v>
      </c>
      <c r="BH13" s="20">
        <f>'Revenue Inputs'!BG31/1000</f>
        <v>232</v>
      </c>
      <c r="BI13" s="20">
        <f>'Revenue Inputs'!BH31/1000</f>
        <v>235.7</v>
      </c>
      <c r="BJ13" s="20">
        <f>'Revenue Inputs'!BI31/1000</f>
        <v>239.4</v>
      </c>
      <c r="BL13" s="20">
        <f>SUMIF($C$5:$BJ$5,BL$6,$C13:$BJ13)</f>
        <v>459.90000000000003</v>
      </c>
      <c r="BM13" s="20">
        <f t="shared" si="3"/>
        <v>1058.7</v>
      </c>
      <c r="BN13" s="20">
        <f t="shared" si="3"/>
        <v>1604.4</v>
      </c>
      <c r="BO13" s="20">
        <f t="shared" si="3"/>
        <v>2105.6999999999998</v>
      </c>
      <c r="BP13" s="20">
        <f t="shared" si="3"/>
        <v>2628.6</v>
      </c>
    </row>
    <row r="14" spans="1:68" s="3" customFormat="1" x14ac:dyDescent="0.2">
      <c r="A14" s="19" t="s">
        <v>5</v>
      </c>
      <c r="B14" s="16"/>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L14" s="20">
        <f t="shared" ref="BL14:BL16" si="5">SUMIF($C$5:$BJ$5,BL$6,$C14:$BJ14)</f>
        <v>0</v>
      </c>
      <c r="BM14" s="20">
        <f t="shared" si="3"/>
        <v>0</v>
      </c>
      <c r="BN14" s="20">
        <f t="shared" si="3"/>
        <v>0</v>
      </c>
      <c r="BO14" s="20">
        <f t="shared" si="3"/>
        <v>0</v>
      </c>
      <c r="BP14" s="20">
        <f t="shared" si="3"/>
        <v>0</v>
      </c>
    </row>
    <row r="15" spans="1:68" s="3" customFormat="1" x14ac:dyDescent="0.2">
      <c r="A15" s="19" t="s">
        <v>9</v>
      </c>
      <c r="B15" s="16"/>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L15" s="20">
        <f t="shared" si="5"/>
        <v>0</v>
      </c>
      <c r="BM15" s="20">
        <f t="shared" si="3"/>
        <v>0</v>
      </c>
      <c r="BN15" s="20">
        <f t="shared" si="3"/>
        <v>0</v>
      </c>
      <c r="BO15" s="20">
        <f t="shared" si="3"/>
        <v>0</v>
      </c>
      <c r="BP15" s="20">
        <f t="shared" si="3"/>
        <v>0</v>
      </c>
    </row>
    <row r="16" spans="1:68" s="3" customFormat="1" x14ac:dyDescent="0.2">
      <c r="A16" s="19" t="s">
        <v>10</v>
      </c>
      <c r="B16" s="16"/>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L16" s="21">
        <f t="shared" si="5"/>
        <v>0</v>
      </c>
      <c r="BM16" s="21">
        <f t="shared" si="3"/>
        <v>0</v>
      </c>
      <c r="BN16" s="21">
        <f t="shared" si="3"/>
        <v>0</v>
      </c>
      <c r="BO16" s="21">
        <f t="shared" si="3"/>
        <v>0</v>
      </c>
      <c r="BP16" s="21">
        <f t="shared" si="3"/>
        <v>0</v>
      </c>
    </row>
    <row r="17" spans="1:71" s="3" customFormat="1" x14ac:dyDescent="0.2">
      <c r="A17" s="22" t="s">
        <v>11</v>
      </c>
      <c r="B17" s="22"/>
      <c r="C17" s="25">
        <f t="shared" ref="C17:BJ17" si="6">SUM(C13:C16)</f>
        <v>16.05</v>
      </c>
      <c r="D17" s="25">
        <f t="shared" si="6"/>
        <v>20.100000000000001</v>
      </c>
      <c r="E17" s="25">
        <f t="shared" si="6"/>
        <v>24.15</v>
      </c>
      <c r="F17" s="25">
        <f t="shared" si="6"/>
        <v>28.2</v>
      </c>
      <c r="G17" s="25">
        <f t="shared" si="6"/>
        <v>32.25</v>
      </c>
      <c r="H17" s="25">
        <f t="shared" si="6"/>
        <v>36.299999999999997</v>
      </c>
      <c r="I17" s="25">
        <f t="shared" si="6"/>
        <v>40.35</v>
      </c>
      <c r="J17" s="25">
        <f t="shared" si="6"/>
        <v>44.4</v>
      </c>
      <c r="K17" s="25">
        <f t="shared" si="6"/>
        <v>48.45</v>
      </c>
      <c r="L17" s="25">
        <f t="shared" si="6"/>
        <v>52.5</v>
      </c>
      <c r="M17" s="25">
        <f t="shared" si="6"/>
        <v>56.55</v>
      </c>
      <c r="N17" s="25">
        <f t="shared" si="6"/>
        <v>60.6</v>
      </c>
      <c r="O17" s="25">
        <f t="shared" si="6"/>
        <v>64.849999999999994</v>
      </c>
      <c r="P17" s="25">
        <f t="shared" si="6"/>
        <v>69.099999999999994</v>
      </c>
      <c r="Q17" s="25">
        <f t="shared" si="6"/>
        <v>73.349999999999994</v>
      </c>
      <c r="R17" s="25">
        <f t="shared" si="6"/>
        <v>77.599999999999994</v>
      </c>
      <c r="S17" s="25">
        <f t="shared" si="6"/>
        <v>81.849999999999994</v>
      </c>
      <c r="T17" s="25">
        <f t="shared" si="6"/>
        <v>86.1</v>
      </c>
      <c r="U17" s="25">
        <f t="shared" si="6"/>
        <v>90.35</v>
      </c>
      <c r="V17" s="25">
        <f t="shared" si="6"/>
        <v>94.6</v>
      </c>
      <c r="W17" s="25">
        <f t="shared" si="6"/>
        <v>98.85</v>
      </c>
      <c r="X17" s="25">
        <f t="shared" si="6"/>
        <v>103.1</v>
      </c>
      <c r="Y17" s="25">
        <f t="shared" si="6"/>
        <v>107.35</v>
      </c>
      <c r="Z17" s="25">
        <f t="shared" si="6"/>
        <v>111.6</v>
      </c>
      <c r="AA17" s="25">
        <f t="shared" si="6"/>
        <v>115</v>
      </c>
      <c r="AB17" s="25">
        <f t="shared" si="6"/>
        <v>118.4</v>
      </c>
      <c r="AC17" s="25">
        <f t="shared" si="6"/>
        <v>121.8</v>
      </c>
      <c r="AD17" s="25">
        <f t="shared" si="6"/>
        <v>125.2</v>
      </c>
      <c r="AE17" s="25">
        <f t="shared" si="6"/>
        <v>128.6</v>
      </c>
      <c r="AF17" s="25">
        <f t="shared" si="6"/>
        <v>132</v>
      </c>
      <c r="AG17" s="25">
        <f t="shared" si="6"/>
        <v>135.4</v>
      </c>
      <c r="AH17" s="25">
        <f t="shared" si="6"/>
        <v>138.80000000000001</v>
      </c>
      <c r="AI17" s="25">
        <f t="shared" si="6"/>
        <v>142.19999999999999</v>
      </c>
      <c r="AJ17" s="25">
        <f t="shared" si="6"/>
        <v>145.6</v>
      </c>
      <c r="AK17" s="25">
        <f t="shared" si="6"/>
        <v>149</v>
      </c>
      <c r="AL17" s="25">
        <f t="shared" si="6"/>
        <v>152.4</v>
      </c>
      <c r="AM17" s="25">
        <f t="shared" si="6"/>
        <v>155.94999999999999</v>
      </c>
      <c r="AN17" s="25">
        <f t="shared" si="6"/>
        <v>159.5</v>
      </c>
      <c r="AO17" s="25">
        <f t="shared" si="6"/>
        <v>163.05000000000001</v>
      </c>
      <c r="AP17" s="25">
        <f t="shared" si="6"/>
        <v>166.6</v>
      </c>
      <c r="AQ17" s="25">
        <f t="shared" si="6"/>
        <v>170.15</v>
      </c>
      <c r="AR17" s="25">
        <f t="shared" si="6"/>
        <v>173.7</v>
      </c>
      <c r="AS17" s="25">
        <f t="shared" si="6"/>
        <v>177.25</v>
      </c>
      <c r="AT17" s="25">
        <f t="shared" si="6"/>
        <v>180.8</v>
      </c>
      <c r="AU17" s="25">
        <f t="shared" si="6"/>
        <v>184.35</v>
      </c>
      <c r="AV17" s="25">
        <f t="shared" si="6"/>
        <v>187.9</v>
      </c>
      <c r="AW17" s="25">
        <f t="shared" si="6"/>
        <v>191.45</v>
      </c>
      <c r="AX17" s="25">
        <f t="shared" si="6"/>
        <v>195</v>
      </c>
      <c r="AY17" s="25">
        <f t="shared" si="6"/>
        <v>198.7</v>
      </c>
      <c r="AZ17" s="25">
        <f t="shared" si="6"/>
        <v>202.4</v>
      </c>
      <c r="BA17" s="25">
        <f t="shared" si="6"/>
        <v>206.1</v>
      </c>
      <c r="BB17" s="25">
        <f t="shared" si="6"/>
        <v>209.8</v>
      </c>
      <c r="BC17" s="25">
        <f t="shared" si="6"/>
        <v>213.5</v>
      </c>
      <c r="BD17" s="25">
        <f t="shared" si="6"/>
        <v>217.2</v>
      </c>
      <c r="BE17" s="25">
        <f t="shared" si="6"/>
        <v>220.9</v>
      </c>
      <c r="BF17" s="25">
        <f t="shared" si="6"/>
        <v>224.6</v>
      </c>
      <c r="BG17" s="25">
        <f t="shared" si="6"/>
        <v>228.3</v>
      </c>
      <c r="BH17" s="25">
        <f t="shared" si="6"/>
        <v>232</v>
      </c>
      <c r="BI17" s="25">
        <f t="shared" si="6"/>
        <v>235.7</v>
      </c>
      <c r="BJ17" s="25">
        <f t="shared" si="6"/>
        <v>239.4</v>
      </c>
      <c r="BL17" s="25">
        <f>SUMIF($C$5:$BJ$5,BL$6,$C17:$BJ17)</f>
        <v>459.90000000000003</v>
      </c>
      <c r="BM17" s="25">
        <f>SUMIF($C$5:$BJ$5,BM$6,$C17:$BJ17)</f>
        <v>1058.7</v>
      </c>
      <c r="BN17" s="25">
        <f>SUMIF($C$5:$BJ$5,BN$6,$C17:$BJ17)</f>
        <v>1604.4</v>
      </c>
      <c r="BO17" s="25">
        <f>SUMIF($C$5:$BJ$5,BO$6,$C17:$BJ17)</f>
        <v>2105.6999999999998</v>
      </c>
      <c r="BP17" s="25">
        <f>SUMIF($C$5:$BJ$5,BP$6,$C17:$BJ17)</f>
        <v>2628.6</v>
      </c>
    </row>
    <row r="18" spans="1:71" s="3" customFormat="1" x14ac:dyDescent="0.2">
      <c r="A18" s="15"/>
      <c r="B18" s="16"/>
    </row>
    <row r="19" spans="1:71" s="3" customFormat="1" x14ac:dyDescent="0.2">
      <c r="A19" s="19" t="str">
        <f>'Non-wage Inputs'!B52</f>
        <v>Support</v>
      </c>
      <c r="B19" s="16"/>
      <c r="C19" s="24">
        <f>'Non-wage Inputs'!I52/1000+'Headcount Inputs'!L48/1000+'Headcount Inputs'!GN48/1000</f>
        <v>5.0214383561643841</v>
      </c>
      <c r="D19" s="24">
        <f>'Non-wage Inputs'!J52/1000+'Headcount Inputs'!M48/1000+'Headcount Inputs'!GO48/1000</f>
        <v>4.7265068493150695</v>
      </c>
      <c r="E19" s="24">
        <f>'Non-wage Inputs'!K52/1000+'Headcount Inputs'!N48/1000+'Headcount Inputs'!GP48/1000</f>
        <v>5.0214383561643841</v>
      </c>
      <c r="F19" s="24">
        <f>'Non-wage Inputs'!L52/1000+'Headcount Inputs'!O48/1000+'Headcount Inputs'!GQ48/1000</f>
        <v>4.8739726027397259</v>
      </c>
      <c r="G19" s="24">
        <f>'Non-wage Inputs'!M52/1000+'Headcount Inputs'!P48/1000+'Headcount Inputs'!GR48/1000</f>
        <v>5.0214383561643841</v>
      </c>
      <c r="H19" s="24">
        <f>'Non-wage Inputs'!N52/1000+'Headcount Inputs'!Q48/1000+'Headcount Inputs'!GS48/1000</f>
        <v>4.8739726027397259</v>
      </c>
      <c r="I19" s="24">
        <f>'Non-wage Inputs'!O52/1000+'Headcount Inputs'!R48/1000+'Headcount Inputs'!GT48/1000</f>
        <v>5.0214383561643841</v>
      </c>
      <c r="J19" s="24">
        <f>'Non-wage Inputs'!P52/1000+'Headcount Inputs'!S48/1000+'Headcount Inputs'!GU48/1000</f>
        <v>5.0214383561643841</v>
      </c>
      <c r="K19" s="24">
        <f>'Non-wage Inputs'!Q52/1000+'Headcount Inputs'!T48/1000+'Headcount Inputs'!GV48/1000</f>
        <v>4.8739726027397259</v>
      </c>
      <c r="L19" s="24">
        <f>'Non-wage Inputs'!R52/1000+'Headcount Inputs'!U48/1000+'Headcount Inputs'!GW48/1000</f>
        <v>5.0214383561643841</v>
      </c>
      <c r="M19" s="24">
        <f>'Non-wage Inputs'!S52/1000+'Headcount Inputs'!V48/1000+'Headcount Inputs'!GX48/1000</f>
        <v>4.8739726027397259</v>
      </c>
      <c r="N19" s="24">
        <f>'Non-wage Inputs'!T52/1000+'Headcount Inputs'!W48/1000+'Headcount Inputs'!GY48/1000</f>
        <v>5.0214383561643841</v>
      </c>
      <c r="O19" s="24">
        <f>'Non-wage Inputs'!U52/1000+'Headcount Inputs'!X48/1000+'Headcount Inputs'!GZ48/1000</f>
        <v>5.0214383561643841</v>
      </c>
      <c r="P19" s="24">
        <f>'Non-wage Inputs'!V52/1000+'Headcount Inputs'!Y48/1000+'Headcount Inputs'!HA48/1000</f>
        <v>4.5790410958904113</v>
      </c>
      <c r="Q19" s="24">
        <f>'Non-wage Inputs'!W52/1000+'Headcount Inputs'!Z48/1000+'Headcount Inputs'!HB48/1000</f>
        <v>5.0214383561643841</v>
      </c>
      <c r="R19" s="24">
        <f>'Non-wage Inputs'!X52/1000+'Headcount Inputs'!AA48/1000+'Headcount Inputs'!HC48/1000</f>
        <v>4.8739726027397259</v>
      </c>
      <c r="S19" s="24">
        <f>'Non-wage Inputs'!Y52/1000+'Headcount Inputs'!AB48/1000+'Headcount Inputs'!HD48/1000</f>
        <v>5.0214383561643841</v>
      </c>
      <c r="T19" s="24">
        <f>'Non-wage Inputs'!Z52/1000+'Headcount Inputs'!AC48/1000+'Headcount Inputs'!HE48/1000</f>
        <v>4.8739726027397259</v>
      </c>
      <c r="U19" s="24">
        <f>'Non-wage Inputs'!AA52/1000+'Headcount Inputs'!AD48/1000+'Headcount Inputs'!HF48/1000</f>
        <v>5.0214383561643841</v>
      </c>
      <c r="V19" s="24">
        <f>'Non-wage Inputs'!AB52/1000+'Headcount Inputs'!AE48/1000+'Headcount Inputs'!HG48/1000</f>
        <v>5.0214383561643841</v>
      </c>
      <c r="W19" s="24">
        <f>'Non-wage Inputs'!AC52/1000+'Headcount Inputs'!AF48/1000+'Headcount Inputs'!HH48/1000</f>
        <v>4.8739726027397259</v>
      </c>
      <c r="X19" s="24">
        <f>'Non-wage Inputs'!AD52/1000+'Headcount Inputs'!AG48/1000+'Headcount Inputs'!HI48/1000</f>
        <v>5.0214383561643841</v>
      </c>
      <c r="Y19" s="24">
        <f>'Non-wage Inputs'!AE52/1000+'Headcount Inputs'!AH48/1000+'Headcount Inputs'!HJ48/1000</f>
        <v>4.8739726027397259</v>
      </c>
      <c r="Z19" s="24">
        <f>'Non-wage Inputs'!AF52/1000+'Headcount Inputs'!AI48/1000+'Headcount Inputs'!HK48/1000</f>
        <v>5.0214383561643841</v>
      </c>
      <c r="AA19" s="24">
        <f>'Non-wage Inputs'!AG52/1000+'Headcount Inputs'!AJ48/1000+'Headcount Inputs'!HL48/1000</f>
        <v>5.0214383561643841</v>
      </c>
      <c r="AB19" s="24">
        <f>'Non-wage Inputs'!AH52/1000+'Headcount Inputs'!AK48/1000+'Headcount Inputs'!HM48/1000</f>
        <v>4.5790410958904113</v>
      </c>
      <c r="AC19" s="24">
        <f>'Non-wage Inputs'!AI52/1000+'Headcount Inputs'!AL48/1000+'Headcount Inputs'!HN48/1000</f>
        <v>5.0214383561643841</v>
      </c>
      <c r="AD19" s="24">
        <f>'Non-wage Inputs'!AJ52/1000+'Headcount Inputs'!AM48/1000+'Headcount Inputs'!HO48/1000</f>
        <v>4.8739726027397259</v>
      </c>
      <c r="AE19" s="24">
        <f>'Non-wage Inputs'!AK52/1000+'Headcount Inputs'!AN48/1000+'Headcount Inputs'!HP48/1000</f>
        <v>5.0214383561643841</v>
      </c>
      <c r="AF19" s="24">
        <f>'Non-wage Inputs'!AL52/1000+'Headcount Inputs'!AO48/1000+'Headcount Inputs'!HQ48/1000</f>
        <v>4.8739726027397259</v>
      </c>
      <c r="AG19" s="24">
        <f>'Non-wage Inputs'!AM52/1000+'Headcount Inputs'!AP48/1000+'Headcount Inputs'!HR48/1000</f>
        <v>5.0214383561643841</v>
      </c>
      <c r="AH19" s="24">
        <f>'Non-wage Inputs'!AN52/1000+'Headcount Inputs'!AQ48/1000+'Headcount Inputs'!HS48/1000</f>
        <v>5.0214383561643841</v>
      </c>
      <c r="AI19" s="24">
        <f>'Non-wage Inputs'!AO52/1000+'Headcount Inputs'!AR48/1000+'Headcount Inputs'!HT48/1000</f>
        <v>4.8739726027397259</v>
      </c>
      <c r="AJ19" s="24">
        <f>'Non-wage Inputs'!AP52/1000+'Headcount Inputs'!AS48/1000+'Headcount Inputs'!HU48/1000</f>
        <v>5.0214383561643841</v>
      </c>
      <c r="AK19" s="24">
        <f>'Non-wage Inputs'!AQ52/1000+'Headcount Inputs'!AT48/1000+'Headcount Inputs'!HV48/1000</f>
        <v>4.8739726027397259</v>
      </c>
      <c r="AL19" s="24">
        <f>'Non-wage Inputs'!AR52/1000+'Headcount Inputs'!AU48/1000+'Headcount Inputs'!HW48/1000</f>
        <v>5.0214383561643841</v>
      </c>
      <c r="AM19" s="24">
        <f>'Non-wage Inputs'!AS52/1000+'Headcount Inputs'!AV48/1000+'Headcount Inputs'!HX48/1000</f>
        <v>5.0214383561643841</v>
      </c>
      <c r="AN19" s="24">
        <f>'Non-wage Inputs'!AT52/1000+'Headcount Inputs'!AW48/1000+'Headcount Inputs'!HY48/1000</f>
        <v>4.5790410958904113</v>
      </c>
      <c r="AO19" s="24">
        <f>'Non-wage Inputs'!AU52/1000+'Headcount Inputs'!AX48/1000+'Headcount Inputs'!HZ48/1000</f>
        <v>5.0214383561643841</v>
      </c>
      <c r="AP19" s="24">
        <f>'Non-wage Inputs'!AV52/1000+'Headcount Inputs'!AY48/1000+'Headcount Inputs'!IA48/1000</f>
        <v>4.8739726027397259</v>
      </c>
      <c r="AQ19" s="24">
        <f>'Non-wage Inputs'!AW52/1000+'Headcount Inputs'!AZ48/1000+'Headcount Inputs'!IB48/1000</f>
        <v>5.0214383561643841</v>
      </c>
      <c r="AR19" s="24">
        <f>'Non-wage Inputs'!AX52/1000+'Headcount Inputs'!BA48/1000+'Headcount Inputs'!IC48/1000</f>
        <v>4.8739726027397259</v>
      </c>
      <c r="AS19" s="24">
        <f>'Non-wage Inputs'!AY52/1000+'Headcount Inputs'!BB48/1000+'Headcount Inputs'!ID48/1000</f>
        <v>5.0214383561643841</v>
      </c>
      <c r="AT19" s="24">
        <f>'Non-wage Inputs'!AZ52/1000+'Headcount Inputs'!BC48/1000+'Headcount Inputs'!IE48/1000</f>
        <v>5.0214383561643841</v>
      </c>
      <c r="AU19" s="24">
        <f>'Non-wage Inputs'!BA52/1000+'Headcount Inputs'!BD48/1000+'Headcount Inputs'!IF48/1000</f>
        <v>4.8739726027397259</v>
      </c>
      <c r="AV19" s="24">
        <f>'Non-wage Inputs'!BB52/1000+'Headcount Inputs'!BE48/1000+'Headcount Inputs'!IG48/1000</f>
        <v>5.0214383561643841</v>
      </c>
      <c r="AW19" s="24">
        <f>'Non-wage Inputs'!BC52/1000+'Headcount Inputs'!BF48/1000+'Headcount Inputs'!IH48/1000</f>
        <v>4.8739726027397259</v>
      </c>
      <c r="AX19" s="24">
        <f>'Non-wage Inputs'!BD52/1000+'Headcount Inputs'!BG48/1000+'Headcount Inputs'!II48/1000</f>
        <v>5.0214383561643841</v>
      </c>
      <c r="AY19" s="24">
        <f>'Non-wage Inputs'!BE52/1000+'Headcount Inputs'!BH48/1000+'Headcount Inputs'!IJ48/1000</f>
        <v>5.0214383561643841</v>
      </c>
      <c r="AZ19" s="24">
        <f>'Non-wage Inputs'!BF52/1000+'Headcount Inputs'!BI48/1000+'Headcount Inputs'!IK48/1000</f>
        <v>4.7265068493150695</v>
      </c>
      <c r="BA19" s="24">
        <f>'Non-wage Inputs'!BG52/1000+'Headcount Inputs'!BJ48/1000+'Headcount Inputs'!IL48/1000</f>
        <v>5.0214383561643841</v>
      </c>
      <c r="BB19" s="24">
        <f>'Non-wage Inputs'!BH52/1000+'Headcount Inputs'!BK48/1000+'Headcount Inputs'!IM48/1000</f>
        <v>4.8739726027397259</v>
      </c>
      <c r="BC19" s="24">
        <f>'Non-wage Inputs'!BI52/1000+'Headcount Inputs'!BL48/1000+'Headcount Inputs'!IN48/1000</f>
        <v>5.0214383561643841</v>
      </c>
      <c r="BD19" s="24">
        <f>'Non-wage Inputs'!BJ52/1000+'Headcount Inputs'!BM48/1000+'Headcount Inputs'!IO48/1000</f>
        <v>4.8739726027397259</v>
      </c>
      <c r="BE19" s="24">
        <f>'Non-wage Inputs'!BK52/1000+'Headcount Inputs'!BN48/1000+'Headcount Inputs'!IP48/1000</f>
        <v>5.0214383561643841</v>
      </c>
      <c r="BF19" s="24">
        <f>'Non-wage Inputs'!BL52/1000+'Headcount Inputs'!BO48/1000+'Headcount Inputs'!IQ48/1000</f>
        <v>5.0214383561643841</v>
      </c>
      <c r="BG19" s="24">
        <f>'Non-wage Inputs'!BM52/1000+'Headcount Inputs'!BP48/1000+'Headcount Inputs'!IR48/1000</f>
        <v>4.8739726027397259</v>
      </c>
      <c r="BH19" s="24">
        <f>'Non-wage Inputs'!BN52/1000+'Headcount Inputs'!BQ48/1000+'Headcount Inputs'!IS48/1000</f>
        <v>5.0214383561643841</v>
      </c>
      <c r="BI19" s="24">
        <f>'Non-wage Inputs'!BO52/1000+'Headcount Inputs'!BR48/1000+'Headcount Inputs'!IT48/1000</f>
        <v>4.8739726027397259</v>
      </c>
      <c r="BJ19" s="24">
        <f>'Non-wage Inputs'!BP52/1000+'Headcount Inputs'!BS48/1000+'Headcount Inputs'!IU48/1000</f>
        <v>5.0214383561643841</v>
      </c>
      <c r="BL19" s="24">
        <f t="shared" ref="BL19:BP23" si="7">SUMIF($C$5:$BJ$5,BL$6,$C19:$BJ19)</f>
        <v>59.372465753424656</v>
      </c>
      <c r="BM19" s="24">
        <f t="shared" si="7"/>
        <v>59.225000000000001</v>
      </c>
      <c r="BN19" s="24">
        <f t="shared" si="7"/>
        <v>59.225000000000001</v>
      </c>
      <c r="BO19" s="24">
        <f t="shared" si="7"/>
        <v>59.225000000000001</v>
      </c>
      <c r="BP19" s="24">
        <f t="shared" si="7"/>
        <v>59.372465753424656</v>
      </c>
    </row>
    <row r="20" spans="1:71" s="3" customFormat="1" x14ac:dyDescent="0.2">
      <c r="A20" s="19" t="str">
        <f>'Non-wage Inputs'!B53</f>
        <v>Services</v>
      </c>
      <c r="B20" s="16"/>
      <c r="C20" s="24">
        <f>'Non-wage Inputs'!I53/1000+'Headcount Inputs'!L49/1000+'Headcount Inputs'!GN49/1000</f>
        <v>0</v>
      </c>
      <c r="D20" s="24">
        <f>'Non-wage Inputs'!J53/1000+'Headcount Inputs'!M49/1000+'Headcount Inputs'!GO49/1000</f>
        <v>0</v>
      </c>
      <c r="E20" s="24">
        <f>'Non-wage Inputs'!K53/1000+'Headcount Inputs'!N49/1000+'Headcount Inputs'!GP49/1000</f>
        <v>0</v>
      </c>
      <c r="F20" s="24">
        <f>'Non-wage Inputs'!L53/1000+'Headcount Inputs'!O49/1000+'Headcount Inputs'!GQ49/1000</f>
        <v>0</v>
      </c>
      <c r="G20" s="24">
        <f>'Non-wage Inputs'!M53/1000+'Headcount Inputs'!P49/1000+'Headcount Inputs'!GR49/1000</f>
        <v>0</v>
      </c>
      <c r="H20" s="24">
        <f>'Non-wage Inputs'!N53/1000+'Headcount Inputs'!Q49/1000+'Headcount Inputs'!GS49/1000</f>
        <v>0</v>
      </c>
      <c r="I20" s="24">
        <f>'Non-wage Inputs'!O53/1000+'Headcount Inputs'!R49/1000+'Headcount Inputs'!GT49/1000</f>
        <v>0</v>
      </c>
      <c r="J20" s="24">
        <f>'Non-wage Inputs'!P53/1000+'Headcount Inputs'!S49/1000+'Headcount Inputs'!GU49/1000</f>
        <v>0</v>
      </c>
      <c r="K20" s="24">
        <f>'Non-wage Inputs'!Q53/1000+'Headcount Inputs'!T49/1000+'Headcount Inputs'!GV49/1000</f>
        <v>0</v>
      </c>
      <c r="L20" s="24">
        <f>'Non-wage Inputs'!R53/1000+'Headcount Inputs'!U49/1000+'Headcount Inputs'!GW49/1000</f>
        <v>0</v>
      </c>
      <c r="M20" s="24">
        <f>'Non-wage Inputs'!S53/1000+'Headcount Inputs'!V49/1000+'Headcount Inputs'!GX49/1000</f>
        <v>0</v>
      </c>
      <c r="N20" s="24">
        <f>'Non-wage Inputs'!T53/1000+'Headcount Inputs'!W49/1000+'Headcount Inputs'!GY49/1000</f>
        <v>0</v>
      </c>
      <c r="O20" s="24">
        <f>'Non-wage Inputs'!U53/1000+'Headcount Inputs'!X49/1000+'Headcount Inputs'!GZ49/1000</f>
        <v>0</v>
      </c>
      <c r="P20" s="24">
        <f>'Non-wage Inputs'!V53/1000+'Headcount Inputs'!Y49/1000+'Headcount Inputs'!HA49/1000</f>
        <v>0</v>
      </c>
      <c r="Q20" s="24">
        <f>'Non-wage Inputs'!W53/1000+'Headcount Inputs'!Z49/1000+'Headcount Inputs'!HB49/1000</f>
        <v>0</v>
      </c>
      <c r="R20" s="24">
        <f>'Non-wage Inputs'!X53/1000+'Headcount Inputs'!AA49/1000+'Headcount Inputs'!HC49/1000</f>
        <v>0</v>
      </c>
      <c r="S20" s="24">
        <f>'Non-wage Inputs'!Y53/1000+'Headcount Inputs'!AB49/1000+'Headcount Inputs'!HD49/1000</f>
        <v>0</v>
      </c>
      <c r="T20" s="24">
        <f>'Non-wage Inputs'!Z53/1000+'Headcount Inputs'!AC49/1000+'Headcount Inputs'!HE49/1000</f>
        <v>0</v>
      </c>
      <c r="U20" s="24">
        <f>'Non-wage Inputs'!AA53/1000+'Headcount Inputs'!AD49/1000+'Headcount Inputs'!HF49/1000</f>
        <v>0</v>
      </c>
      <c r="V20" s="24">
        <f>'Non-wage Inputs'!AB53/1000+'Headcount Inputs'!AE49/1000+'Headcount Inputs'!HG49/1000</f>
        <v>0</v>
      </c>
      <c r="W20" s="24">
        <f>'Non-wage Inputs'!AC53/1000+'Headcount Inputs'!AF49/1000+'Headcount Inputs'!HH49/1000</f>
        <v>0</v>
      </c>
      <c r="X20" s="24">
        <f>'Non-wage Inputs'!AD53/1000+'Headcount Inputs'!AG49/1000+'Headcount Inputs'!HI49/1000</f>
        <v>0</v>
      </c>
      <c r="Y20" s="24">
        <f>'Non-wage Inputs'!AE53/1000+'Headcount Inputs'!AH49/1000+'Headcount Inputs'!HJ49/1000</f>
        <v>0</v>
      </c>
      <c r="Z20" s="24">
        <f>'Non-wage Inputs'!AF53/1000+'Headcount Inputs'!AI49/1000+'Headcount Inputs'!HK49/1000</f>
        <v>0</v>
      </c>
      <c r="AA20" s="24">
        <f>'Non-wage Inputs'!AG53/1000+'Headcount Inputs'!AJ49/1000+'Headcount Inputs'!HL49/1000</f>
        <v>0</v>
      </c>
      <c r="AB20" s="24">
        <f>'Non-wage Inputs'!AH53/1000+'Headcount Inputs'!AK49/1000+'Headcount Inputs'!HM49/1000</f>
        <v>0</v>
      </c>
      <c r="AC20" s="24">
        <f>'Non-wage Inputs'!AI53/1000+'Headcount Inputs'!AL49/1000+'Headcount Inputs'!HN49/1000</f>
        <v>0</v>
      </c>
      <c r="AD20" s="24">
        <f>'Non-wage Inputs'!AJ53/1000+'Headcount Inputs'!AM49/1000+'Headcount Inputs'!HO49/1000</f>
        <v>0</v>
      </c>
      <c r="AE20" s="24">
        <f>'Non-wage Inputs'!AK53/1000+'Headcount Inputs'!AN49/1000+'Headcount Inputs'!HP49/1000</f>
        <v>0</v>
      </c>
      <c r="AF20" s="24">
        <f>'Non-wage Inputs'!AL53/1000+'Headcount Inputs'!AO49/1000+'Headcount Inputs'!HQ49/1000</f>
        <v>0</v>
      </c>
      <c r="AG20" s="24">
        <f>'Non-wage Inputs'!AM53/1000+'Headcount Inputs'!AP49/1000+'Headcount Inputs'!HR49/1000</f>
        <v>0</v>
      </c>
      <c r="AH20" s="24">
        <f>'Non-wage Inputs'!AN53/1000+'Headcount Inputs'!AQ49/1000+'Headcount Inputs'!HS49/1000</f>
        <v>0</v>
      </c>
      <c r="AI20" s="24">
        <f>'Non-wage Inputs'!AO53/1000+'Headcount Inputs'!AR49/1000+'Headcount Inputs'!HT49/1000</f>
        <v>0</v>
      </c>
      <c r="AJ20" s="24">
        <f>'Non-wage Inputs'!AP53/1000+'Headcount Inputs'!AS49/1000+'Headcount Inputs'!HU49/1000</f>
        <v>0</v>
      </c>
      <c r="AK20" s="24">
        <f>'Non-wage Inputs'!AQ53/1000+'Headcount Inputs'!AT49/1000+'Headcount Inputs'!HV49/1000</f>
        <v>0</v>
      </c>
      <c r="AL20" s="24">
        <f>'Non-wage Inputs'!AR53/1000+'Headcount Inputs'!AU49/1000+'Headcount Inputs'!HW49/1000</f>
        <v>0</v>
      </c>
      <c r="AM20" s="24">
        <f>'Non-wage Inputs'!AS53/1000+'Headcount Inputs'!AV49/1000+'Headcount Inputs'!HX49/1000</f>
        <v>0</v>
      </c>
      <c r="AN20" s="24">
        <f>'Non-wage Inputs'!AT53/1000+'Headcount Inputs'!AW49/1000+'Headcount Inputs'!HY49/1000</f>
        <v>0</v>
      </c>
      <c r="AO20" s="24">
        <f>'Non-wage Inputs'!AU53/1000+'Headcount Inputs'!AX49/1000+'Headcount Inputs'!HZ49/1000</f>
        <v>0</v>
      </c>
      <c r="AP20" s="24">
        <f>'Non-wage Inputs'!AV53/1000+'Headcount Inputs'!AY49/1000+'Headcount Inputs'!IA49/1000</f>
        <v>0</v>
      </c>
      <c r="AQ20" s="24">
        <f>'Non-wage Inputs'!AW53/1000+'Headcount Inputs'!AZ49/1000+'Headcount Inputs'!IB49/1000</f>
        <v>0</v>
      </c>
      <c r="AR20" s="24">
        <f>'Non-wage Inputs'!AX53/1000+'Headcount Inputs'!BA49/1000+'Headcount Inputs'!IC49/1000</f>
        <v>0</v>
      </c>
      <c r="AS20" s="24">
        <f>'Non-wage Inputs'!AY53/1000+'Headcount Inputs'!BB49/1000+'Headcount Inputs'!ID49/1000</f>
        <v>0</v>
      </c>
      <c r="AT20" s="24">
        <f>'Non-wage Inputs'!AZ53/1000+'Headcount Inputs'!BC49/1000+'Headcount Inputs'!IE49/1000</f>
        <v>0</v>
      </c>
      <c r="AU20" s="24">
        <f>'Non-wage Inputs'!BA53/1000+'Headcount Inputs'!BD49/1000+'Headcount Inputs'!IF49/1000</f>
        <v>0</v>
      </c>
      <c r="AV20" s="24">
        <f>'Non-wage Inputs'!BB53/1000+'Headcount Inputs'!BE49/1000+'Headcount Inputs'!IG49/1000</f>
        <v>0</v>
      </c>
      <c r="AW20" s="24">
        <f>'Non-wage Inputs'!BC53/1000+'Headcount Inputs'!BF49/1000+'Headcount Inputs'!IH49/1000</f>
        <v>0</v>
      </c>
      <c r="AX20" s="24">
        <f>'Non-wage Inputs'!BD53/1000+'Headcount Inputs'!BG49/1000+'Headcount Inputs'!II49/1000</f>
        <v>0</v>
      </c>
      <c r="AY20" s="24">
        <f>'Non-wage Inputs'!BE53/1000+'Headcount Inputs'!BH49/1000+'Headcount Inputs'!IJ49/1000</f>
        <v>0</v>
      </c>
      <c r="AZ20" s="24">
        <f>'Non-wage Inputs'!BF53/1000+'Headcount Inputs'!BI49/1000+'Headcount Inputs'!IK49/1000</f>
        <v>0</v>
      </c>
      <c r="BA20" s="24">
        <f>'Non-wage Inputs'!BG53/1000+'Headcount Inputs'!BJ49/1000+'Headcount Inputs'!IL49/1000</f>
        <v>0</v>
      </c>
      <c r="BB20" s="24">
        <f>'Non-wage Inputs'!BH53/1000+'Headcount Inputs'!BK49/1000+'Headcount Inputs'!IM49/1000</f>
        <v>0</v>
      </c>
      <c r="BC20" s="24">
        <f>'Non-wage Inputs'!BI53/1000+'Headcount Inputs'!BL49/1000+'Headcount Inputs'!IN49/1000</f>
        <v>0</v>
      </c>
      <c r="BD20" s="24">
        <f>'Non-wage Inputs'!BJ53/1000+'Headcount Inputs'!BM49/1000+'Headcount Inputs'!IO49/1000</f>
        <v>0</v>
      </c>
      <c r="BE20" s="24">
        <f>'Non-wage Inputs'!BK53/1000+'Headcount Inputs'!BN49/1000+'Headcount Inputs'!IP49/1000</f>
        <v>0</v>
      </c>
      <c r="BF20" s="24">
        <f>'Non-wage Inputs'!BL53/1000+'Headcount Inputs'!BO49/1000+'Headcount Inputs'!IQ49/1000</f>
        <v>0</v>
      </c>
      <c r="BG20" s="24">
        <f>'Non-wage Inputs'!BM53/1000+'Headcount Inputs'!BP49/1000+'Headcount Inputs'!IR49/1000</f>
        <v>0</v>
      </c>
      <c r="BH20" s="24">
        <f>'Non-wage Inputs'!BN53/1000+'Headcount Inputs'!BQ49/1000+'Headcount Inputs'!IS49/1000</f>
        <v>0</v>
      </c>
      <c r="BI20" s="24">
        <f>'Non-wage Inputs'!BO53/1000+'Headcount Inputs'!BR49/1000+'Headcount Inputs'!IT49/1000</f>
        <v>0</v>
      </c>
      <c r="BJ20" s="24">
        <f>'Non-wage Inputs'!BP53/1000+'Headcount Inputs'!BS49/1000+'Headcount Inputs'!IU49/1000</f>
        <v>0</v>
      </c>
      <c r="BL20" s="24">
        <f t="shared" si="7"/>
        <v>0</v>
      </c>
      <c r="BM20" s="24">
        <f t="shared" si="7"/>
        <v>0</v>
      </c>
      <c r="BN20" s="24">
        <f t="shared" si="7"/>
        <v>0</v>
      </c>
      <c r="BO20" s="24">
        <f t="shared" si="7"/>
        <v>0</v>
      </c>
      <c r="BP20" s="24">
        <f t="shared" si="7"/>
        <v>0</v>
      </c>
    </row>
    <row r="21" spans="1:71" s="3" customFormat="1" x14ac:dyDescent="0.2">
      <c r="A21" s="19" t="str">
        <f>'Non-wage Inputs'!B54</f>
        <v>COO Other</v>
      </c>
      <c r="B21" s="16"/>
      <c r="C21" s="24">
        <f>'Non-wage Inputs'!I54/1000+'Headcount Inputs'!L50/1000+'Headcount Inputs'!GW50/1000</f>
        <v>0</v>
      </c>
      <c r="D21" s="24">
        <f>'Non-wage Inputs'!J54/1000+'Headcount Inputs'!M50/1000+'Headcount Inputs'!GX50/1000</f>
        <v>0</v>
      </c>
      <c r="E21" s="24">
        <f>'Non-wage Inputs'!K54/1000+'Headcount Inputs'!N50/1000+'Headcount Inputs'!GY50/1000</f>
        <v>0</v>
      </c>
      <c r="F21" s="24">
        <f>'Non-wage Inputs'!L54/1000+'Headcount Inputs'!O50/1000+'Headcount Inputs'!GZ50/1000</f>
        <v>0</v>
      </c>
      <c r="G21" s="24">
        <f>'Non-wage Inputs'!M54/1000+'Headcount Inputs'!P50/1000+'Headcount Inputs'!HA50/1000</f>
        <v>0</v>
      </c>
      <c r="H21" s="24">
        <f>'Non-wage Inputs'!N54/1000+'Headcount Inputs'!Q50/1000+'Headcount Inputs'!HB50/1000</f>
        <v>0</v>
      </c>
      <c r="I21" s="24">
        <f>'Non-wage Inputs'!O54/1000+'Headcount Inputs'!R50/1000+'Headcount Inputs'!HC50/1000</f>
        <v>0</v>
      </c>
      <c r="J21" s="24">
        <f>'Non-wage Inputs'!P54/1000+'Headcount Inputs'!S50/1000+'Headcount Inputs'!HD50/1000</f>
        <v>0</v>
      </c>
      <c r="K21" s="24">
        <f>'Non-wage Inputs'!Q54/1000+'Headcount Inputs'!T50/1000+'Headcount Inputs'!HE50/1000</f>
        <v>0</v>
      </c>
      <c r="L21" s="24">
        <f>'Non-wage Inputs'!R54/1000+'Headcount Inputs'!U50/1000+'Headcount Inputs'!HF50/1000</f>
        <v>0</v>
      </c>
      <c r="M21" s="24">
        <f>'Non-wage Inputs'!S54/1000+'Headcount Inputs'!V50/1000+'Headcount Inputs'!HG50/1000</f>
        <v>0</v>
      </c>
      <c r="N21" s="24">
        <f>'Non-wage Inputs'!T54/1000+'Headcount Inputs'!W50/1000+'Headcount Inputs'!HH50/1000</f>
        <v>0</v>
      </c>
      <c r="O21" s="24">
        <f>'Non-wage Inputs'!U54/1000+'Headcount Inputs'!X50/1000+'Headcount Inputs'!HI50/1000</f>
        <v>0</v>
      </c>
      <c r="P21" s="24">
        <f>'Non-wage Inputs'!V54/1000+'Headcount Inputs'!Y50/1000+'Headcount Inputs'!HJ50/1000</f>
        <v>0</v>
      </c>
      <c r="Q21" s="24">
        <f>'Non-wage Inputs'!W54/1000+'Headcount Inputs'!Z50/1000+'Headcount Inputs'!HK50/1000</f>
        <v>0</v>
      </c>
      <c r="R21" s="24">
        <f>'Non-wage Inputs'!X54/1000+'Headcount Inputs'!AA50/1000+'Headcount Inputs'!HL50/1000</f>
        <v>0</v>
      </c>
      <c r="S21" s="24">
        <f>'Non-wage Inputs'!Y54/1000+'Headcount Inputs'!AB50/1000+'Headcount Inputs'!HM50/1000</f>
        <v>0</v>
      </c>
      <c r="T21" s="24">
        <f>'Non-wage Inputs'!Z54/1000+'Headcount Inputs'!AC50/1000+'Headcount Inputs'!HN50/1000</f>
        <v>0</v>
      </c>
      <c r="U21" s="24">
        <f>'Non-wage Inputs'!AA54/1000+'Headcount Inputs'!AD50/1000+'Headcount Inputs'!HO50/1000</f>
        <v>0</v>
      </c>
      <c r="V21" s="24">
        <f>'Non-wage Inputs'!AB54/1000+'Headcount Inputs'!AE50/1000+'Headcount Inputs'!HP50/1000</f>
        <v>0</v>
      </c>
      <c r="W21" s="24">
        <f>'Non-wage Inputs'!AC54/1000+'Headcount Inputs'!AF50/1000+'Headcount Inputs'!HQ50/1000</f>
        <v>0</v>
      </c>
      <c r="X21" s="24">
        <f>'Non-wage Inputs'!AD54/1000+'Headcount Inputs'!AG50/1000+'Headcount Inputs'!HR50/1000</f>
        <v>0</v>
      </c>
      <c r="Y21" s="24">
        <f>'Non-wage Inputs'!AE54/1000+'Headcount Inputs'!AH50/1000+'Headcount Inputs'!HS50/1000</f>
        <v>0</v>
      </c>
      <c r="Z21" s="24">
        <f>'Non-wage Inputs'!AF54/1000+'Headcount Inputs'!AI50/1000+'Headcount Inputs'!HT50/1000</f>
        <v>0</v>
      </c>
      <c r="AA21" s="24">
        <f>'Non-wage Inputs'!AG54/1000+'Headcount Inputs'!AJ50/1000+'Headcount Inputs'!HU50/1000</f>
        <v>0</v>
      </c>
      <c r="AB21" s="24">
        <f>'Non-wage Inputs'!AH54/1000+'Headcount Inputs'!AK50/1000+'Headcount Inputs'!HV50/1000</f>
        <v>0</v>
      </c>
      <c r="AC21" s="24">
        <f>'Non-wage Inputs'!AI54/1000+'Headcount Inputs'!AL50/1000+'Headcount Inputs'!HW50/1000</f>
        <v>0</v>
      </c>
      <c r="AD21" s="24">
        <f>'Non-wage Inputs'!AJ54/1000+'Headcount Inputs'!AM50/1000+'Headcount Inputs'!HX50/1000</f>
        <v>0</v>
      </c>
      <c r="AE21" s="24">
        <f>'Non-wage Inputs'!AK54/1000+'Headcount Inputs'!AN50/1000+'Headcount Inputs'!HY50/1000</f>
        <v>0</v>
      </c>
      <c r="AF21" s="24">
        <f>'Non-wage Inputs'!AL54/1000+'Headcount Inputs'!AO50/1000+'Headcount Inputs'!HZ50/1000</f>
        <v>0</v>
      </c>
      <c r="AG21" s="24">
        <f>'Non-wage Inputs'!AM54/1000+'Headcount Inputs'!AP50/1000+'Headcount Inputs'!IA50/1000</f>
        <v>0</v>
      </c>
      <c r="AH21" s="24">
        <f>'Non-wage Inputs'!AN54/1000+'Headcount Inputs'!AQ50/1000+'Headcount Inputs'!IB50/1000</f>
        <v>0</v>
      </c>
      <c r="AI21" s="24">
        <f>'Non-wage Inputs'!AO54/1000+'Headcount Inputs'!AR50/1000+'Headcount Inputs'!IC50/1000</f>
        <v>0</v>
      </c>
      <c r="AJ21" s="24">
        <f>'Non-wage Inputs'!AP54/1000+'Headcount Inputs'!AS50/1000+'Headcount Inputs'!ID50/1000</f>
        <v>0</v>
      </c>
      <c r="AK21" s="24">
        <f>'Non-wage Inputs'!AQ54/1000+'Headcount Inputs'!AT50/1000+'Headcount Inputs'!IE50/1000</f>
        <v>0</v>
      </c>
      <c r="AL21" s="24">
        <f>'Non-wage Inputs'!AR54/1000+'Headcount Inputs'!AU50/1000+'Headcount Inputs'!IF50/1000</f>
        <v>0</v>
      </c>
      <c r="AM21" s="24">
        <f>'Non-wage Inputs'!AS54/1000+'Headcount Inputs'!AV50/1000+'Headcount Inputs'!IG50/1000</f>
        <v>0</v>
      </c>
      <c r="AN21" s="24">
        <f>'Non-wage Inputs'!AT54/1000+'Headcount Inputs'!AW50/1000+'Headcount Inputs'!IH50/1000</f>
        <v>0</v>
      </c>
      <c r="AO21" s="24">
        <f>'Non-wage Inputs'!AU54/1000+'Headcount Inputs'!AX50/1000+'Headcount Inputs'!II50/1000</f>
        <v>0</v>
      </c>
      <c r="AP21" s="24">
        <f>'Non-wage Inputs'!AV54/1000+'Headcount Inputs'!AY50/1000+'Headcount Inputs'!IJ50/1000</f>
        <v>0</v>
      </c>
      <c r="AQ21" s="24">
        <f>'Non-wage Inputs'!AW54/1000+'Headcount Inputs'!AZ50/1000+'Headcount Inputs'!IK50/1000</f>
        <v>0</v>
      </c>
      <c r="AR21" s="24">
        <f>'Non-wage Inputs'!AX54/1000+'Headcount Inputs'!BA50/1000+'Headcount Inputs'!IL50/1000</f>
        <v>0</v>
      </c>
      <c r="AS21" s="24">
        <f>'Non-wage Inputs'!AY54/1000+'Headcount Inputs'!BB50/1000+'Headcount Inputs'!IM50/1000</f>
        <v>0</v>
      </c>
      <c r="AT21" s="24">
        <f>'Non-wage Inputs'!AZ54/1000+'Headcount Inputs'!BC50/1000+'Headcount Inputs'!IN50/1000</f>
        <v>0</v>
      </c>
      <c r="AU21" s="24">
        <f>'Non-wage Inputs'!BA54/1000+'Headcount Inputs'!BD50/1000+'Headcount Inputs'!IO50/1000</f>
        <v>0</v>
      </c>
      <c r="AV21" s="24">
        <f>'Non-wage Inputs'!BB54/1000+'Headcount Inputs'!BE50/1000+'Headcount Inputs'!IP50/1000</f>
        <v>0</v>
      </c>
      <c r="AW21" s="24">
        <f>'Non-wage Inputs'!BC54/1000+'Headcount Inputs'!BF50/1000+'Headcount Inputs'!IQ50/1000</f>
        <v>0</v>
      </c>
      <c r="AX21" s="24">
        <f>'Non-wage Inputs'!BD54/1000+'Headcount Inputs'!BG50/1000+'Headcount Inputs'!IR50/1000</f>
        <v>0</v>
      </c>
      <c r="AY21" s="24">
        <f>'Non-wage Inputs'!BE54/1000+'Headcount Inputs'!BH50/1000+'Headcount Inputs'!IS50/1000</f>
        <v>0</v>
      </c>
      <c r="AZ21" s="24">
        <f>'Non-wage Inputs'!BF54/1000+'Headcount Inputs'!BI50/1000+'Headcount Inputs'!IT50/1000</f>
        <v>0</v>
      </c>
      <c r="BA21" s="24">
        <f>'Non-wage Inputs'!BG54/1000+'Headcount Inputs'!BJ50/1000+'Headcount Inputs'!IU50/1000</f>
        <v>0</v>
      </c>
      <c r="BB21" s="24">
        <f>'Non-wage Inputs'!BH54/1000+'Headcount Inputs'!BK50/1000+'Headcount Inputs'!IV50/1000</f>
        <v>0</v>
      </c>
      <c r="BC21" s="24">
        <f>'Non-wage Inputs'!BI54/1000+'Headcount Inputs'!BL50/1000+'Headcount Inputs'!IW50/1000</f>
        <v>0</v>
      </c>
      <c r="BD21" s="24">
        <f>'Non-wage Inputs'!BJ54/1000+'Headcount Inputs'!BM50/1000+'Headcount Inputs'!IX50/1000</f>
        <v>0</v>
      </c>
      <c r="BE21" s="24">
        <f>'Non-wage Inputs'!BK54/1000+'Headcount Inputs'!BN50/1000+'Headcount Inputs'!IY50/1000</f>
        <v>0</v>
      </c>
      <c r="BF21" s="24">
        <f>'Non-wage Inputs'!BL54/1000+'Headcount Inputs'!BO50/1000+'Headcount Inputs'!IZ50/1000</f>
        <v>0</v>
      </c>
      <c r="BG21" s="24">
        <f>'Non-wage Inputs'!BM54/1000+'Headcount Inputs'!BP50/1000+'Headcount Inputs'!JA50/1000</f>
        <v>0</v>
      </c>
      <c r="BH21" s="24">
        <f>'Non-wage Inputs'!BN54/1000+'Headcount Inputs'!BQ50/1000+'Headcount Inputs'!JB50/1000</f>
        <v>0</v>
      </c>
      <c r="BI21" s="24">
        <f>'Non-wage Inputs'!BO54/1000+'Headcount Inputs'!BR50/1000+'Headcount Inputs'!JC50/1000</f>
        <v>0</v>
      </c>
      <c r="BJ21" s="24">
        <f>'Non-wage Inputs'!BP54/1000+'Headcount Inputs'!BS50/1000+'Headcount Inputs'!JD50/1000</f>
        <v>0</v>
      </c>
      <c r="BL21" s="24">
        <f t="shared" si="7"/>
        <v>0</v>
      </c>
      <c r="BM21" s="24">
        <f t="shared" si="7"/>
        <v>0</v>
      </c>
      <c r="BN21" s="24">
        <f t="shared" si="7"/>
        <v>0</v>
      </c>
      <c r="BO21" s="24">
        <f t="shared" si="7"/>
        <v>0</v>
      </c>
      <c r="BP21" s="24">
        <f t="shared" si="7"/>
        <v>0</v>
      </c>
    </row>
    <row r="22" spans="1:71" s="3" customFormat="1" x14ac:dyDescent="0.2">
      <c r="A22" s="19" t="str">
        <f>'Non-wage Inputs'!B47</f>
        <v>COO</v>
      </c>
      <c r="B22" s="16"/>
      <c r="C22" s="26">
        <f>'Non-wage Inputs'!I47/1000+'Headcount Inputs'!L43/1000+'Headcount Inputs'!GN43/1000</f>
        <v>0</v>
      </c>
      <c r="D22" s="26">
        <f>'Non-wage Inputs'!J47/1000+'Headcount Inputs'!M43/1000+'Headcount Inputs'!GO43/1000</f>
        <v>0</v>
      </c>
      <c r="E22" s="26">
        <f>'Non-wage Inputs'!K47/1000+'Headcount Inputs'!N43/1000+'Headcount Inputs'!GP43/1000</f>
        <v>0</v>
      </c>
      <c r="F22" s="26">
        <f>'Non-wage Inputs'!L47/1000+'Headcount Inputs'!O43/1000+'Headcount Inputs'!GQ43/1000</f>
        <v>0</v>
      </c>
      <c r="G22" s="26">
        <f>'Non-wage Inputs'!M47/1000+'Headcount Inputs'!P43/1000+'Headcount Inputs'!GR43/1000</f>
        <v>0</v>
      </c>
      <c r="H22" s="26">
        <f>'Non-wage Inputs'!N47/1000+'Headcount Inputs'!Q43/1000+'Headcount Inputs'!GS43/1000</f>
        <v>0</v>
      </c>
      <c r="I22" s="26">
        <f>'Non-wage Inputs'!O47/1000+'Headcount Inputs'!R43/1000+'Headcount Inputs'!GT43/1000</f>
        <v>0</v>
      </c>
      <c r="J22" s="26">
        <f>'Non-wage Inputs'!P47/1000+'Headcount Inputs'!S43/1000+'Headcount Inputs'!GU43/1000</f>
        <v>0</v>
      </c>
      <c r="K22" s="26">
        <f>'Non-wage Inputs'!Q47/1000+'Headcount Inputs'!T43/1000+'Headcount Inputs'!GV43/1000</f>
        <v>0</v>
      </c>
      <c r="L22" s="26">
        <f>'Non-wage Inputs'!R47/1000+'Headcount Inputs'!U43/1000+'Headcount Inputs'!GW43/1000</f>
        <v>0</v>
      </c>
      <c r="M22" s="26">
        <f>'Non-wage Inputs'!S47/1000+'Headcount Inputs'!V43/1000+'Headcount Inputs'!GX43/1000</f>
        <v>0</v>
      </c>
      <c r="N22" s="26">
        <f>'Non-wage Inputs'!T47/1000+'Headcount Inputs'!W43/1000+'Headcount Inputs'!GY43/1000</f>
        <v>0</v>
      </c>
      <c r="O22" s="26">
        <f>'Non-wage Inputs'!U47/1000+'Headcount Inputs'!X43/1000+'Headcount Inputs'!GZ43/1000</f>
        <v>0</v>
      </c>
      <c r="P22" s="26">
        <f>'Non-wage Inputs'!V47/1000+'Headcount Inputs'!Y43/1000+'Headcount Inputs'!HA43/1000</f>
        <v>0</v>
      </c>
      <c r="Q22" s="26">
        <f>'Non-wage Inputs'!W47/1000+'Headcount Inputs'!Z43/1000+'Headcount Inputs'!HB43/1000</f>
        <v>0</v>
      </c>
      <c r="R22" s="26">
        <f>'Non-wage Inputs'!X47/1000+'Headcount Inputs'!AA43/1000+'Headcount Inputs'!HC43/1000</f>
        <v>0</v>
      </c>
      <c r="S22" s="26">
        <f>'Non-wage Inputs'!Y47/1000+'Headcount Inputs'!AB43/1000+'Headcount Inputs'!HD43/1000</f>
        <v>0</v>
      </c>
      <c r="T22" s="26">
        <f>'Non-wage Inputs'!Z47/1000+'Headcount Inputs'!AC43/1000+'Headcount Inputs'!HE43/1000</f>
        <v>0</v>
      </c>
      <c r="U22" s="26">
        <f>'Non-wage Inputs'!AA47/1000+'Headcount Inputs'!AD43/1000+'Headcount Inputs'!HF43/1000</f>
        <v>0</v>
      </c>
      <c r="V22" s="26">
        <f>'Non-wage Inputs'!AB47/1000+'Headcount Inputs'!AE43/1000+'Headcount Inputs'!HG43/1000</f>
        <v>0</v>
      </c>
      <c r="W22" s="26">
        <f>'Non-wage Inputs'!AC47/1000+'Headcount Inputs'!AF43/1000+'Headcount Inputs'!HH43/1000</f>
        <v>0</v>
      </c>
      <c r="X22" s="26">
        <f>'Non-wage Inputs'!AD47/1000+'Headcount Inputs'!AG43/1000+'Headcount Inputs'!HI43/1000</f>
        <v>0</v>
      </c>
      <c r="Y22" s="26">
        <f>'Non-wage Inputs'!AE47/1000+'Headcount Inputs'!AH43/1000+'Headcount Inputs'!HJ43/1000</f>
        <v>0</v>
      </c>
      <c r="Z22" s="26">
        <f>'Non-wage Inputs'!AF47/1000+'Headcount Inputs'!AI43/1000+'Headcount Inputs'!HK43/1000</f>
        <v>0</v>
      </c>
      <c r="AA22" s="26">
        <f>'Non-wage Inputs'!AG47/1000+'Headcount Inputs'!AJ43/1000+'Headcount Inputs'!HL43/1000</f>
        <v>0</v>
      </c>
      <c r="AB22" s="26">
        <f>'Non-wage Inputs'!AH47/1000+'Headcount Inputs'!AK43/1000+'Headcount Inputs'!HM43/1000</f>
        <v>0</v>
      </c>
      <c r="AC22" s="26">
        <f>'Non-wage Inputs'!AI47/1000+'Headcount Inputs'!AL43/1000+'Headcount Inputs'!HN43/1000</f>
        <v>0</v>
      </c>
      <c r="AD22" s="26">
        <f>'Non-wage Inputs'!AJ47/1000+'Headcount Inputs'!AM43/1000+'Headcount Inputs'!HO43/1000</f>
        <v>0</v>
      </c>
      <c r="AE22" s="26">
        <f>'Non-wage Inputs'!AK47/1000+'Headcount Inputs'!AN43/1000+'Headcount Inputs'!HP43/1000</f>
        <v>0</v>
      </c>
      <c r="AF22" s="26">
        <f>'Non-wage Inputs'!AL47/1000+'Headcount Inputs'!AO43/1000+'Headcount Inputs'!HQ43/1000</f>
        <v>0</v>
      </c>
      <c r="AG22" s="26">
        <f>'Non-wage Inputs'!AM47/1000+'Headcount Inputs'!AP43/1000+'Headcount Inputs'!HR43/1000</f>
        <v>0</v>
      </c>
      <c r="AH22" s="26">
        <f>'Non-wage Inputs'!AN47/1000+'Headcount Inputs'!AQ43/1000+'Headcount Inputs'!HS43/1000</f>
        <v>0</v>
      </c>
      <c r="AI22" s="26">
        <f>'Non-wage Inputs'!AO47/1000+'Headcount Inputs'!AR43/1000+'Headcount Inputs'!HT43/1000</f>
        <v>0</v>
      </c>
      <c r="AJ22" s="26">
        <f>'Non-wage Inputs'!AP47/1000+'Headcount Inputs'!AS43/1000+'Headcount Inputs'!HU43/1000</f>
        <v>0</v>
      </c>
      <c r="AK22" s="26">
        <f>'Non-wage Inputs'!AQ47/1000+'Headcount Inputs'!AT43/1000+'Headcount Inputs'!HV43/1000</f>
        <v>0</v>
      </c>
      <c r="AL22" s="26">
        <f>'Non-wage Inputs'!AR47/1000+'Headcount Inputs'!AU43/1000+'Headcount Inputs'!HW43/1000</f>
        <v>0</v>
      </c>
      <c r="AM22" s="26">
        <f>'Non-wage Inputs'!AS47/1000+'Headcount Inputs'!AV43/1000+'Headcount Inputs'!HX43/1000</f>
        <v>0</v>
      </c>
      <c r="AN22" s="26">
        <f>'Non-wage Inputs'!AT47/1000+'Headcount Inputs'!AW43/1000+'Headcount Inputs'!HY43/1000</f>
        <v>0</v>
      </c>
      <c r="AO22" s="26">
        <f>'Non-wage Inputs'!AU47/1000+'Headcount Inputs'!AX43/1000+'Headcount Inputs'!HZ43/1000</f>
        <v>0</v>
      </c>
      <c r="AP22" s="26">
        <f>'Non-wage Inputs'!AV47/1000+'Headcount Inputs'!AY43/1000+'Headcount Inputs'!IA43/1000</f>
        <v>0</v>
      </c>
      <c r="AQ22" s="26">
        <f>'Non-wage Inputs'!AW47/1000+'Headcount Inputs'!AZ43/1000+'Headcount Inputs'!IB43/1000</f>
        <v>0</v>
      </c>
      <c r="AR22" s="26">
        <f>'Non-wage Inputs'!AX47/1000+'Headcount Inputs'!BA43/1000+'Headcount Inputs'!IC43/1000</f>
        <v>0</v>
      </c>
      <c r="AS22" s="26">
        <f>'Non-wage Inputs'!AY47/1000+'Headcount Inputs'!BB43/1000+'Headcount Inputs'!ID43/1000</f>
        <v>0</v>
      </c>
      <c r="AT22" s="26">
        <f>'Non-wage Inputs'!AZ47/1000+'Headcount Inputs'!BC43/1000+'Headcount Inputs'!IE43/1000</f>
        <v>0</v>
      </c>
      <c r="AU22" s="26">
        <f>'Non-wage Inputs'!BA47/1000+'Headcount Inputs'!BD43/1000+'Headcount Inputs'!IF43/1000</f>
        <v>0</v>
      </c>
      <c r="AV22" s="26">
        <f>'Non-wage Inputs'!BB47/1000+'Headcount Inputs'!BE43/1000+'Headcount Inputs'!IG43/1000</f>
        <v>0</v>
      </c>
      <c r="AW22" s="26">
        <f>'Non-wage Inputs'!BC47/1000+'Headcount Inputs'!BF43/1000+'Headcount Inputs'!IH43/1000</f>
        <v>0</v>
      </c>
      <c r="AX22" s="26">
        <f>'Non-wage Inputs'!BD47/1000+'Headcount Inputs'!BG43/1000+'Headcount Inputs'!II43/1000</f>
        <v>0</v>
      </c>
      <c r="AY22" s="26">
        <f>'Non-wage Inputs'!BE47/1000+'Headcount Inputs'!BH43/1000+'Headcount Inputs'!IJ43/1000</f>
        <v>0</v>
      </c>
      <c r="AZ22" s="26">
        <f>'Non-wage Inputs'!BF47/1000+'Headcount Inputs'!BI43/1000+'Headcount Inputs'!IK43/1000</f>
        <v>0</v>
      </c>
      <c r="BA22" s="26">
        <f>'Non-wage Inputs'!BG47/1000+'Headcount Inputs'!BJ43/1000+'Headcount Inputs'!IL43/1000</f>
        <v>0</v>
      </c>
      <c r="BB22" s="26">
        <f>'Non-wage Inputs'!BH47/1000+'Headcount Inputs'!BK43/1000+'Headcount Inputs'!IM43/1000</f>
        <v>0</v>
      </c>
      <c r="BC22" s="26">
        <f>'Non-wage Inputs'!BI47/1000+'Headcount Inputs'!BL43/1000+'Headcount Inputs'!IN43/1000</f>
        <v>0</v>
      </c>
      <c r="BD22" s="26">
        <f>'Non-wage Inputs'!BJ47/1000+'Headcount Inputs'!BM43/1000+'Headcount Inputs'!IO43/1000</f>
        <v>0</v>
      </c>
      <c r="BE22" s="26">
        <f>'Non-wage Inputs'!BK47/1000+'Headcount Inputs'!BN43/1000+'Headcount Inputs'!IP43/1000</f>
        <v>0</v>
      </c>
      <c r="BF22" s="26">
        <f>'Non-wage Inputs'!BL47/1000+'Headcount Inputs'!BO43/1000+'Headcount Inputs'!IQ43/1000</f>
        <v>0</v>
      </c>
      <c r="BG22" s="26">
        <f>'Non-wage Inputs'!BM47/1000+'Headcount Inputs'!BP43/1000+'Headcount Inputs'!IR43/1000</f>
        <v>0</v>
      </c>
      <c r="BH22" s="26">
        <f>'Non-wage Inputs'!BN47/1000+'Headcount Inputs'!BQ43/1000+'Headcount Inputs'!IS43/1000</f>
        <v>0</v>
      </c>
      <c r="BI22" s="26">
        <f>'Non-wage Inputs'!BO47/1000+'Headcount Inputs'!BR43/1000+'Headcount Inputs'!IT43/1000</f>
        <v>0</v>
      </c>
      <c r="BJ22" s="26">
        <f>'Non-wage Inputs'!BP47/1000+'Headcount Inputs'!BS43/1000+'Headcount Inputs'!IU43/1000</f>
        <v>0</v>
      </c>
      <c r="BL22" s="26">
        <f t="shared" si="7"/>
        <v>0</v>
      </c>
      <c r="BM22" s="26">
        <f t="shared" si="7"/>
        <v>0</v>
      </c>
      <c r="BN22" s="26">
        <f t="shared" si="7"/>
        <v>0</v>
      </c>
      <c r="BO22" s="26">
        <f t="shared" si="7"/>
        <v>0</v>
      </c>
      <c r="BP22" s="26">
        <f t="shared" si="7"/>
        <v>0</v>
      </c>
    </row>
    <row r="23" spans="1:71" s="3" customFormat="1" x14ac:dyDescent="0.2">
      <c r="A23" s="16" t="s">
        <v>12</v>
      </c>
      <c r="B23" s="16"/>
      <c r="C23" s="27">
        <f t="shared" ref="C23:AH23" si="8">SUM(C19:C22)</f>
        <v>5.0214383561643841</v>
      </c>
      <c r="D23" s="27">
        <f t="shared" si="8"/>
        <v>4.7265068493150695</v>
      </c>
      <c r="E23" s="27">
        <f t="shared" si="8"/>
        <v>5.0214383561643841</v>
      </c>
      <c r="F23" s="27">
        <f t="shared" si="8"/>
        <v>4.8739726027397259</v>
      </c>
      <c r="G23" s="27">
        <f t="shared" si="8"/>
        <v>5.0214383561643841</v>
      </c>
      <c r="H23" s="27">
        <f t="shared" si="8"/>
        <v>4.8739726027397259</v>
      </c>
      <c r="I23" s="27">
        <f t="shared" si="8"/>
        <v>5.0214383561643841</v>
      </c>
      <c r="J23" s="27">
        <f t="shared" si="8"/>
        <v>5.0214383561643841</v>
      </c>
      <c r="K23" s="27">
        <f t="shared" si="8"/>
        <v>4.8739726027397259</v>
      </c>
      <c r="L23" s="27">
        <f t="shared" si="8"/>
        <v>5.0214383561643841</v>
      </c>
      <c r="M23" s="27">
        <f t="shared" si="8"/>
        <v>4.8739726027397259</v>
      </c>
      <c r="N23" s="27">
        <f t="shared" si="8"/>
        <v>5.0214383561643841</v>
      </c>
      <c r="O23" s="27">
        <f t="shared" si="8"/>
        <v>5.0214383561643841</v>
      </c>
      <c r="P23" s="27">
        <f t="shared" si="8"/>
        <v>4.5790410958904113</v>
      </c>
      <c r="Q23" s="27">
        <f t="shared" si="8"/>
        <v>5.0214383561643841</v>
      </c>
      <c r="R23" s="27">
        <f t="shared" si="8"/>
        <v>4.8739726027397259</v>
      </c>
      <c r="S23" s="27">
        <f t="shared" si="8"/>
        <v>5.0214383561643841</v>
      </c>
      <c r="T23" s="27">
        <f t="shared" si="8"/>
        <v>4.8739726027397259</v>
      </c>
      <c r="U23" s="27">
        <f t="shared" si="8"/>
        <v>5.0214383561643841</v>
      </c>
      <c r="V23" s="27">
        <f t="shared" si="8"/>
        <v>5.0214383561643841</v>
      </c>
      <c r="W23" s="27">
        <f t="shared" si="8"/>
        <v>4.8739726027397259</v>
      </c>
      <c r="X23" s="27">
        <f t="shared" si="8"/>
        <v>5.0214383561643841</v>
      </c>
      <c r="Y23" s="27">
        <f t="shared" si="8"/>
        <v>4.8739726027397259</v>
      </c>
      <c r="Z23" s="27">
        <f t="shared" si="8"/>
        <v>5.0214383561643841</v>
      </c>
      <c r="AA23" s="27">
        <f t="shared" si="8"/>
        <v>5.0214383561643841</v>
      </c>
      <c r="AB23" s="27">
        <f t="shared" si="8"/>
        <v>4.5790410958904113</v>
      </c>
      <c r="AC23" s="27">
        <f t="shared" si="8"/>
        <v>5.0214383561643841</v>
      </c>
      <c r="AD23" s="27">
        <f t="shared" si="8"/>
        <v>4.8739726027397259</v>
      </c>
      <c r="AE23" s="27">
        <f t="shared" si="8"/>
        <v>5.0214383561643841</v>
      </c>
      <c r="AF23" s="27">
        <f t="shared" si="8"/>
        <v>4.8739726027397259</v>
      </c>
      <c r="AG23" s="27">
        <f t="shared" si="8"/>
        <v>5.0214383561643841</v>
      </c>
      <c r="AH23" s="27">
        <f t="shared" si="8"/>
        <v>5.0214383561643841</v>
      </c>
      <c r="AI23" s="27">
        <f t="shared" ref="AI23:BJ23" si="9">SUM(AI19:AI22)</f>
        <v>4.8739726027397259</v>
      </c>
      <c r="AJ23" s="27">
        <f t="shared" si="9"/>
        <v>5.0214383561643841</v>
      </c>
      <c r="AK23" s="27">
        <f t="shared" si="9"/>
        <v>4.8739726027397259</v>
      </c>
      <c r="AL23" s="27">
        <f t="shared" si="9"/>
        <v>5.0214383561643841</v>
      </c>
      <c r="AM23" s="27">
        <f t="shared" si="9"/>
        <v>5.0214383561643841</v>
      </c>
      <c r="AN23" s="27">
        <f t="shared" si="9"/>
        <v>4.5790410958904113</v>
      </c>
      <c r="AO23" s="27">
        <f t="shared" si="9"/>
        <v>5.0214383561643841</v>
      </c>
      <c r="AP23" s="27">
        <f t="shared" si="9"/>
        <v>4.8739726027397259</v>
      </c>
      <c r="AQ23" s="27">
        <f t="shared" si="9"/>
        <v>5.0214383561643841</v>
      </c>
      <c r="AR23" s="27">
        <f t="shared" si="9"/>
        <v>4.8739726027397259</v>
      </c>
      <c r="AS23" s="27">
        <f t="shared" si="9"/>
        <v>5.0214383561643841</v>
      </c>
      <c r="AT23" s="27">
        <f t="shared" si="9"/>
        <v>5.0214383561643841</v>
      </c>
      <c r="AU23" s="27">
        <f t="shared" si="9"/>
        <v>4.8739726027397259</v>
      </c>
      <c r="AV23" s="27">
        <f t="shared" si="9"/>
        <v>5.0214383561643841</v>
      </c>
      <c r="AW23" s="27">
        <f t="shared" si="9"/>
        <v>4.8739726027397259</v>
      </c>
      <c r="AX23" s="27">
        <f t="shared" si="9"/>
        <v>5.0214383561643841</v>
      </c>
      <c r="AY23" s="27">
        <f t="shared" si="9"/>
        <v>5.0214383561643841</v>
      </c>
      <c r="AZ23" s="27">
        <f t="shared" si="9"/>
        <v>4.7265068493150695</v>
      </c>
      <c r="BA23" s="27">
        <f t="shared" si="9"/>
        <v>5.0214383561643841</v>
      </c>
      <c r="BB23" s="27">
        <f t="shared" si="9"/>
        <v>4.8739726027397259</v>
      </c>
      <c r="BC23" s="27">
        <f t="shared" si="9"/>
        <v>5.0214383561643841</v>
      </c>
      <c r="BD23" s="27">
        <f t="shared" si="9"/>
        <v>4.8739726027397259</v>
      </c>
      <c r="BE23" s="27">
        <f t="shared" si="9"/>
        <v>5.0214383561643841</v>
      </c>
      <c r="BF23" s="27">
        <f t="shared" si="9"/>
        <v>5.0214383561643841</v>
      </c>
      <c r="BG23" s="27">
        <f t="shared" si="9"/>
        <v>4.8739726027397259</v>
      </c>
      <c r="BH23" s="27">
        <f t="shared" si="9"/>
        <v>5.0214383561643841</v>
      </c>
      <c r="BI23" s="27">
        <f t="shared" si="9"/>
        <v>4.8739726027397259</v>
      </c>
      <c r="BJ23" s="27">
        <f t="shared" si="9"/>
        <v>5.0214383561643841</v>
      </c>
      <c r="BL23" s="27">
        <f t="shared" si="7"/>
        <v>59.372465753424656</v>
      </c>
      <c r="BM23" s="27">
        <f t="shared" si="7"/>
        <v>59.225000000000001</v>
      </c>
      <c r="BN23" s="27">
        <f t="shared" si="7"/>
        <v>59.225000000000001</v>
      </c>
      <c r="BO23" s="27">
        <f t="shared" si="7"/>
        <v>59.225000000000001</v>
      </c>
      <c r="BP23" s="27">
        <f t="shared" si="7"/>
        <v>59.372465753424656</v>
      </c>
      <c r="BS23" s="28"/>
    </row>
    <row r="24" spans="1:71" s="3" customFormat="1" x14ac:dyDescent="0.2">
      <c r="A24" s="15"/>
      <c r="B24" s="16"/>
      <c r="C24" s="24"/>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L24" s="29"/>
      <c r="BM24" s="29"/>
      <c r="BN24" s="29"/>
      <c r="BO24" s="29"/>
      <c r="BP24" s="29"/>
    </row>
    <row r="25" spans="1:71" s="3" customFormat="1" x14ac:dyDescent="0.2">
      <c r="A25" s="16" t="s">
        <v>13</v>
      </c>
      <c r="B25" s="16"/>
      <c r="C25" s="30">
        <f t="shared" ref="C25:BJ25" si="10">C17-C23</f>
        <v>11.028561643835616</v>
      </c>
      <c r="D25" s="30">
        <f t="shared" si="10"/>
        <v>15.373493150684933</v>
      </c>
      <c r="E25" s="30">
        <f t="shared" si="10"/>
        <v>19.128561643835614</v>
      </c>
      <c r="F25" s="30">
        <f t="shared" si="10"/>
        <v>23.326027397260273</v>
      </c>
      <c r="G25" s="30">
        <f t="shared" si="10"/>
        <v>27.228561643835615</v>
      </c>
      <c r="H25" s="30">
        <f t="shared" si="10"/>
        <v>31.42602739726027</v>
      </c>
      <c r="I25" s="30">
        <f t="shared" si="10"/>
        <v>35.32856164383562</v>
      </c>
      <c r="J25" s="30">
        <f t="shared" si="10"/>
        <v>39.378561643835617</v>
      </c>
      <c r="K25" s="30">
        <f t="shared" si="10"/>
        <v>43.576027397260276</v>
      </c>
      <c r="L25" s="30">
        <f t="shared" si="10"/>
        <v>47.478561643835619</v>
      </c>
      <c r="M25" s="30">
        <f t="shared" si="10"/>
        <v>51.67602739726027</v>
      </c>
      <c r="N25" s="30">
        <f t="shared" si="10"/>
        <v>55.57856164383562</v>
      </c>
      <c r="O25" s="30">
        <f t="shared" si="10"/>
        <v>59.828561643835613</v>
      </c>
      <c r="P25" s="30">
        <f t="shared" si="10"/>
        <v>64.520958904109577</v>
      </c>
      <c r="Q25" s="30">
        <f t="shared" si="10"/>
        <v>68.328561643835613</v>
      </c>
      <c r="R25" s="30">
        <f t="shared" si="10"/>
        <v>72.726027397260268</v>
      </c>
      <c r="S25" s="30">
        <f t="shared" si="10"/>
        <v>76.828561643835613</v>
      </c>
      <c r="T25" s="30">
        <f t="shared" si="10"/>
        <v>81.226027397260268</v>
      </c>
      <c r="U25" s="30">
        <f t="shared" si="10"/>
        <v>85.328561643835613</v>
      </c>
      <c r="V25" s="30">
        <f t="shared" si="10"/>
        <v>89.578561643835613</v>
      </c>
      <c r="W25" s="30">
        <f t="shared" si="10"/>
        <v>93.976027397260268</v>
      </c>
      <c r="X25" s="30">
        <f t="shared" si="10"/>
        <v>98.078561643835613</v>
      </c>
      <c r="Y25" s="30">
        <f t="shared" si="10"/>
        <v>102.47602739726027</v>
      </c>
      <c r="Z25" s="30">
        <f t="shared" si="10"/>
        <v>106.57856164383561</v>
      </c>
      <c r="AA25" s="30">
        <f t="shared" si="10"/>
        <v>109.97856164383562</v>
      </c>
      <c r="AB25" s="30">
        <f t="shared" si="10"/>
        <v>113.82095890410959</v>
      </c>
      <c r="AC25" s="30">
        <f t="shared" si="10"/>
        <v>116.77856164383562</v>
      </c>
      <c r="AD25" s="30">
        <f t="shared" si="10"/>
        <v>120.32602739726028</v>
      </c>
      <c r="AE25" s="30">
        <f t="shared" si="10"/>
        <v>123.57856164383561</v>
      </c>
      <c r="AF25" s="30">
        <f t="shared" si="10"/>
        <v>127.12602739726027</v>
      </c>
      <c r="AG25" s="30">
        <f t="shared" si="10"/>
        <v>130.37856164383561</v>
      </c>
      <c r="AH25" s="30">
        <f t="shared" si="10"/>
        <v>133.77856164383562</v>
      </c>
      <c r="AI25" s="30">
        <f t="shared" si="10"/>
        <v>137.32602739726028</v>
      </c>
      <c r="AJ25" s="30">
        <f t="shared" si="10"/>
        <v>140.5785616438356</v>
      </c>
      <c r="AK25" s="30">
        <f t="shared" si="10"/>
        <v>144.12602739726029</v>
      </c>
      <c r="AL25" s="30">
        <f t="shared" si="10"/>
        <v>147.37856164383561</v>
      </c>
      <c r="AM25" s="30">
        <f t="shared" si="10"/>
        <v>150.92856164383559</v>
      </c>
      <c r="AN25" s="30">
        <f t="shared" si="10"/>
        <v>154.9209589041096</v>
      </c>
      <c r="AO25" s="30">
        <f t="shared" si="10"/>
        <v>158.02856164383562</v>
      </c>
      <c r="AP25" s="30">
        <f t="shared" si="10"/>
        <v>161.72602739726028</v>
      </c>
      <c r="AQ25" s="30">
        <f t="shared" si="10"/>
        <v>165.12856164383561</v>
      </c>
      <c r="AR25" s="30">
        <f t="shared" si="10"/>
        <v>168.82602739726028</v>
      </c>
      <c r="AS25" s="30">
        <f t="shared" si="10"/>
        <v>172.2285616438356</v>
      </c>
      <c r="AT25" s="30">
        <f t="shared" si="10"/>
        <v>175.77856164383562</v>
      </c>
      <c r="AU25" s="30">
        <f t="shared" si="10"/>
        <v>179.47602739726028</v>
      </c>
      <c r="AV25" s="30">
        <f t="shared" si="10"/>
        <v>182.87856164383561</v>
      </c>
      <c r="AW25" s="30">
        <f t="shared" si="10"/>
        <v>186.57602739726028</v>
      </c>
      <c r="AX25" s="30">
        <f t="shared" si="10"/>
        <v>189.9785616438356</v>
      </c>
      <c r="AY25" s="30">
        <f t="shared" si="10"/>
        <v>193.67856164383559</v>
      </c>
      <c r="AZ25" s="30">
        <f t="shared" si="10"/>
        <v>197.67349315068495</v>
      </c>
      <c r="BA25" s="30">
        <f t="shared" si="10"/>
        <v>201.0785616438356</v>
      </c>
      <c r="BB25" s="30">
        <f t="shared" si="10"/>
        <v>204.9260273972603</v>
      </c>
      <c r="BC25" s="30">
        <f t="shared" si="10"/>
        <v>208.4785616438356</v>
      </c>
      <c r="BD25" s="30">
        <f t="shared" si="10"/>
        <v>212.32602739726028</v>
      </c>
      <c r="BE25" s="30">
        <f t="shared" si="10"/>
        <v>215.87856164383561</v>
      </c>
      <c r="BF25" s="30">
        <f t="shared" si="10"/>
        <v>219.5785616438356</v>
      </c>
      <c r="BG25" s="30">
        <f t="shared" si="10"/>
        <v>223.4260273972603</v>
      </c>
      <c r="BH25" s="30">
        <f t="shared" si="10"/>
        <v>226.9785616438356</v>
      </c>
      <c r="BI25" s="30">
        <f t="shared" si="10"/>
        <v>230.82602739726028</v>
      </c>
      <c r="BJ25" s="30">
        <f t="shared" si="10"/>
        <v>234.37856164383561</v>
      </c>
      <c r="BL25" s="30">
        <f>SUMIF($C$5:$BJ$5,BL$6,$C25:$BJ25)</f>
        <v>400.52753424657533</v>
      </c>
      <c r="BM25" s="30">
        <f>SUMIF($C$5:$BJ$5,BM$6,$C25:$BJ25)</f>
        <v>999.47500000000002</v>
      </c>
      <c r="BN25" s="30">
        <f>SUMIF($C$5:$BJ$5,BN$6,$C25:$BJ25)</f>
        <v>1545.175</v>
      </c>
      <c r="BO25" s="30">
        <f>SUMIF($C$5:$BJ$5,BO$6,$C25:$BJ25)</f>
        <v>2046.4750000000001</v>
      </c>
      <c r="BP25" s="30">
        <f>SUMIF($C$5:$BJ$5,BP$6,$C25:$BJ25)</f>
        <v>2569.2275342465755</v>
      </c>
    </row>
    <row r="26" spans="1:71" s="3" customFormat="1" x14ac:dyDescent="0.2">
      <c r="A26" s="19" t="s">
        <v>14</v>
      </c>
      <c r="B26" s="17"/>
      <c r="C26" s="31">
        <f t="shared" ref="C26:AA26" si="11">IF(IFERROR(C25/C$17,"N/M")="N/M","N/M",IF(ABS(C25/C$17)&gt;1,"N/M",C25/C$17))</f>
        <v>0.68713779712371437</v>
      </c>
      <c r="D26" s="31">
        <f t="shared" si="11"/>
        <v>0.76485040550671302</v>
      </c>
      <c r="E26" s="31">
        <f t="shared" si="11"/>
        <v>0.79207294591451816</v>
      </c>
      <c r="F26" s="31">
        <f t="shared" si="11"/>
        <v>0.82716409210142816</v>
      </c>
      <c r="G26" s="31">
        <f t="shared" si="11"/>
        <v>0.84429648508017408</v>
      </c>
      <c r="H26" s="31">
        <f t="shared" si="11"/>
        <v>0.8657307822936714</v>
      </c>
      <c r="I26" s="31">
        <f t="shared" si="11"/>
        <v>0.87555295275924705</v>
      </c>
      <c r="J26" s="31">
        <f t="shared" si="11"/>
        <v>0.88690454152782927</v>
      </c>
      <c r="K26" s="31">
        <f t="shared" si="11"/>
        <v>0.89940201026336997</v>
      </c>
      <c r="L26" s="31">
        <f t="shared" si="11"/>
        <v>0.9043535551206785</v>
      </c>
      <c r="M26" s="31">
        <f t="shared" si="11"/>
        <v>0.91381127139275464</v>
      </c>
      <c r="N26" s="31">
        <f t="shared" si="11"/>
        <v>0.91713798092137988</v>
      </c>
      <c r="O26" s="31">
        <f t="shared" si="11"/>
        <v>0.92256841393732647</v>
      </c>
      <c r="P26" s="31">
        <f t="shared" si="11"/>
        <v>0.93373312451678125</v>
      </c>
      <c r="Q26" s="31">
        <f t="shared" si="11"/>
        <v>0.93154139937062874</v>
      </c>
      <c r="R26" s="31">
        <f t="shared" si="11"/>
        <v>0.93719107470696228</v>
      </c>
      <c r="S26" s="31">
        <f t="shared" si="11"/>
        <v>0.93865072258809557</v>
      </c>
      <c r="T26" s="31">
        <f t="shared" si="11"/>
        <v>0.94339172354541545</v>
      </c>
      <c r="U26" s="31">
        <f t="shared" si="11"/>
        <v>0.94442237569270193</v>
      </c>
      <c r="V26" s="31">
        <f t="shared" si="11"/>
        <v>0.94691925627733209</v>
      </c>
      <c r="W26" s="31">
        <f t="shared" si="11"/>
        <v>0.95069324630511154</v>
      </c>
      <c r="X26" s="31">
        <f t="shared" si="11"/>
        <v>0.95129545726319709</v>
      </c>
      <c r="Y26" s="31">
        <f t="shared" si="11"/>
        <v>0.95459736746399881</v>
      </c>
      <c r="Z26" s="31">
        <f t="shared" si="11"/>
        <v>0.95500503265085679</v>
      </c>
      <c r="AA26" s="31">
        <f t="shared" si="11"/>
        <v>0.9563353186420489</v>
      </c>
      <c r="AB26" s="31">
        <f>IF(IFERROR(AB25/AB$17,"N/M")="N/M","N/M",IF(ABS(AB25/AB$17)&gt;1,"N/M",AB25/AB$17))</f>
        <v>0.9613256664198444</v>
      </c>
      <c r="AC26" s="31">
        <f t="shared" ref="AC26:BJ26" si="12">IF(IFERROR(AC25/AC$17,"N/M")="N/M","N/M",IF(ABS(AC25/AC$17)&gt;1,"N/M",AC25/AC$17))</f>
        <v>0.95877308410374074</v>
      </c>
      <c r="AD26" s="31">
        <f t="shared" si="12"/>
        <v>0.9610705063678936</v>
      </c>
      <c r="AE26" s="31">
        <f t="shared" si="12"/>
        <v>0.96095304544195659</v>
      </c>
      <c r="AF26" s="31">
        <f t="shared" si="12"/>
        <v>0.96307596513075966</v>
      </c>
      <c r="AG26" s="31">
        <f t="shared" si="12"/>
        <v>0.96291404463689512</v>
      </c>
      <c r="AH26" s="31">
        <f t="shared" si="12"/>
        <v>0.96382249022936317</v>
      </c>
      <c r="AI26" s="31">
        <f t="shared" si="12"/>
        <v>0.96572452459395419</v>
      </c>
      <c r="AJ26" s="31">
        <f t="shared" si="12"/>
        <v>0.96551209920216763</v>
      </c>
      <c r="AK26" s="31">
        <f t="shared" si="12"/>
        <v>0.96728877447825701</v>
      </c>
      <c r="AL26" s="31">
        <f t="shared" si="12"/>
        <v>0.96705092942149351</v>
      </c>
      <c r="AM26" s="31">
        <f t="shared" si="12"/>
        <v>0.96780097238753193</v>
      </c>
      <c r="AN26" s="31">
        <f t="shared" si="12"/>
        <v>0.97129127839567142</v>
      </c>
      <c r="AO26" s="31">
        <f t="shared" si="12"/>
        <v>0.9692030766257933</v>
      </c>
      <c r="AP26" s="31">
        <f t="shared" si="12"/>
        <v>0.97074446216842913</v>
      </c>
      <c r="AQ26" s="31">
        <f t="shared" si="12"/>
        <v>0.97048816716917785</v>
      </c>
      <c r="AR26" s="31">
        <f t="shared" si="12"/>
        <v>0.97194028438261537</v>
      </c>
      <c r="AS26" s="31">
        <f t="shared" si="12"/>
        <v>0.97167030546592725</v>
      </c>
      <c r="AT26" s="31">
        <f t="shared" si="12"/>
        <v>0.97222655776457745</v>
      </c>
      <c r="AU26" s="31">
        <f t="shared" si="12"/>
        <v>0.97356130945082875</v>
      </c>
      <c r="AV26" s="31">
        <f t="shared" si="12"/>
        <v>0.97327600661966795</v>
      </c>
      <c r="AW26" s="31">
        <f t="shared" si="12"/>
        <v>0.97454179888879755</v>
      </c>
      <c r="AX26" s="31">
        <f t="shared" si="12"/>
        <v>0.97424903407095187</v>
      </c>
      <c r="AY26" s="31">
        <f t="shared" si="12"/>
        <v>0.97472854375357632</v>
      </c>
      <c r="AZ26" s="31">
        <f t="shared" si="12"/>
        <v>0.9766476934322379</v>
      </c>
      <c r="BA26" s="31">
        <f t="shared" si="12"/>
        <v>0.97563591287644635</v>
      </c>
      <c r="BB26" s="31">
        <f t="shared" si="12"/>
        <v>0.97676848139780881</v>
      </c>
      <c r="BC26" s="31">
        <f t="shared" si="12"/>
        <v>0.97648038240672419</v>
      </c>
      <c r="BD26" s="31">
        <f t="shared" si="12"/>
        <v>0.97755997880874901</v>
      </c>
      <c r="BE26" s="31">
        <f t="shared" si="12"/>
        <v>0.97726827362533097</v>
      </c>
      <c r="BF26" s="31">
        <f t="shared" si="12"/>
        <v>0.97764274997255385</v>
      </c>
      <c r="BG26" s="31">
        <f t="shared" si="12"/>
        <v>0.97865101794682563</v>
      </c>
      <c r="BH26" s="31">
        <f t="shared" si="12"/>
        <v>0.97835586915446382</v>
      </c>
      <c r="BI26" s="31">
        <f t="shared" si="12"/>
        <v>0.97932128721790535</v>
      </c>
      <c r="BJ26" s="31">
        <f t="shared" si="12"/>
        <v>0.97902490243874518</v>
      </c>
      <c r="BK26" s="32"/>
      <c r="BL26" s="31">
        <f>IF(IFERROR(BL25/BL$17,"N/M")="N/M","N/M",IF(ABS(BL25/BL$17)&gt;1,"N/M",BL25/BL$17))</f>
        <v>0.87090135735284913</v>
      </c>
      <c r="BM26" s="31">
        <f>IF(IFERROR(BM25/BM$17,"N/M")="N/M","N/M",IF(ABS(BM25/BM$17)&gt;1,"N/M",BM25/BM$17))</f>
        <v>0.9440587512987626</v>
      </c>
      <c r="BN26" s="31">
        <f>IF(IFERROR(BN25/BN$17,"N/M")="N/M","N/M",IF(ABS(BN25/BN$17)&gt;1,"N/M",BN25/BN$17))</f>
        <v>0.96308588880578405</v>
      </c>
      <c r="BO26" s="31">
        <f>IF(IFERROR(BO25/BO$17,"N/M")="N/M","N/M",IF(ABS(BO25/BO$17)&gt;1,"N/M",BO25/BO$17))</f>
        <v>0.97187396115306091</v>
      </c>
      <c r="BP26" s="31">
        <f>IF(IFERROR(BP25/BP$17,"N/M")="N/M","N/M",IF(ABS(BP25/BP$17)&gt;1,"N/M",BP25/BP$17))</f>
        <v>0.97741289441017098</v>
      </c>
    </row>
    <row r="27" spans="1:71" s="3" customFormat="1" x14ac:dyDescent="0.2">
      <c r="A27" s="15"/>
      <c r="B27" s="16"/>
      <c r="C27" s="24"/>
      <c r="D27" s="29"/>
      <c r="E27" s="24"/>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L27" s="29"/>
      <c r="BM27" s="29"/>
      <c r="BN27" s="29"/>
      <c r="BO27" s="29"/>
      <c r="BP27" s="29"/>
    </row>
    <row r="28" spans="1:71" s="3" customFormat="1" x14ac:dyDescent="0.2">
      <c r="A28" s="16" t="s">
        <v>15</v>
      </c>
      <c r="B28" s="16"/>
      <c r="C28" s="27">
        <f>'Non-wage Inputs'!I48/1000+'Headcount Inputs'!L44/1000+'Headcount Inputs'!GN44/1000</f>
        <v>73.000089041095904</v>
      </c>
      <c r="D28" s="27">
        <f>'Non-wage Inputs'!J48/1000+'Headcount Inputs'!M44/1000+'Headcount Inputs'!GO44/1000</f>
        <v>70.316212328767122</v>
      </c>
      <c r="E28" s="27">
        <f>'Non-wage Inputs'!K48/1000+'Headcount Inputs'!N44/1000+'Headcount Inputs'!GP44/1000</f>
        <v>73.000089041095904</v>
      </c>
      <c r="F28" s="27">
        <f>'Non-wage Inputs'!L48/1000+'Headcount Inputs'!O44/1000+'Headcount Inputs'!GQ44/1000</f>
        <v>53.658150684931499</v>
      </c>
      <c r="G28" s="27">
        <f>'Non-wage Inputs'!M48/1000+'Headcount Inputs'!P44/1000+'Headcount Inputs'!GR44/1000</f>
        <v>55.000089041095897</v>
      </c>
      <c r="H28" s="27">
        <f>'Non-wage Inputs'!N48/1000+'Headcount Inputs'!Q44/1000+'Headcount Inputs'!GS44/1000</f>
        <v>53.658150684931499</v>
      </c>
      <c r="I28" s="27">
        <f>'Non-wage Inputs'!O48/1000+'Headcount Inputs'!R44/1000+'Headcount Inputs'!GT44/1000</f>
        <v>55.000089041095897</v>
      </c>
      <c r="J28" s="27">
        <f>'Non-wage Inputs'!P48/1000+'Headcount Inputs'!S44/1000+'Headcount Inputs'!GU44/1000</f>
        <v>55.000089041095897</v>
      </c>
      <c r="K28" s="27">
        <f>'Non-wage Inputs'!Q48/1000+'Headcount Inputs'!T44/1000+'Headcount Inputs'!GV44/1000</f>
        <v>53.658150684931499</v>
      </c>
      <c r="L28" s="27">
        <f>'Non-wage Inputs'!R48/1000+'Headcount Inputs'!U44/1000+'Headcount Inputs'!GW44/1000</f>
        <v>55.000089041095897</v>
      </c>
      <c r="M28" s="27">
        <f>'Non-wage Inputs'!S48/1000+'Headcount Inputs'!V44/1000+'Headcount Inputs'!GX44/1000</f>
        <v>53.658150684931499</v>
      </c>
      <c r="N28" s="27">
        <f>'Non-wage Inputs'!T48/1000+'Headcount Inputs'!W44/1000+'Headcount Inputs'!GY44/1000</f>
        <v>47.500089041095897</v>
      </c>
      <c r="O28" s="27">
        <f>'Non-wage Inputs'!U48/1000+'Headcount Inputs'!X44/1000+'Headcount Inputs'!GZ44/1000</f>
        <v>47.500089041095897</v>
      </c>
      <c r="P28" s="27">
        <f>'Non-wage Inputs'!V48/1000+'Headcount Inputs'!Y44/1000+'Headcount Inputs'!HA44/1000</f>
        <v>43.474273972602731</v>
      </c>
      <c r="Q28" s="27">
        <f>'Non-wage Inputs'!W48/1000+'Headcount Inputs'!Z44/1000+'Headcount Inputs'!HB44/1000</f>
        <v>47.500089041095897</v>
      </c>
      <c r="R28" s="27">
        <f>'Non-wage Inputs'!X48/1000+'Headcount Inputs'!AA44/1000+'Headcount Inputs'!HC44/1000</f>
        <v>46.158150684931499</v>
      </c>
      <c r="S28" s="27">
        <f>'Non-wage Inputs'!Y48/1000+'Headcount Inputs'!AB44/1000+'Headcount Inputs'!HD44/1000</f>
        <v>47.500089041095897</v>
      </c>
      <c r="T28" s="27">
        <f>'Non-wage Inputs'!Z48/1000+'Headcount Inputs'!AC44/1000+'Headcount Inputs'!HE44/1000</f>
        <v>46.158150684931499</v>
      </c>
      <c r="U28" s="27">
        <f>'Non-wage Inputs'!AA48/1000+'Headcount Inputs'!AD44/1000+'Headcount Inputs'!HF44/1000</f>
        <v>47.500089041095897</v>
      </c>
      <c r="V28" s="27">
        <f>'Non-wage Inputs'!AB48/1000+'Headcount Inputs'!AE44/1000+'Headcount Inputs'!HG44/1000</f>
        <v>47.500089041095897</v>
      </c>
      <c r="W28" s="27">
        <f>'Non-wage Inputs'!AC48/1000+'Headcount Inputs'!AF44/1000+'Headcount Inputs'!HH44/1000</f>
        <v>46.158150684931499</v>
      </c>
      <c r="X28" s="27">
        <f>'Non-wage Inputs'!AD48/1000+'Headcount Inputs'!AG44/1000+'Headcount Inputs'!HI44/1000</f>
        <v>47.500089041095897</v>
      </c>
      <c r="Y28" s="27">
        <f>'Non-wage Inputs'!AE48/1000+'Headcount Inputs'!AH44/1000+'Headcount Inputs'!HJ44/1000</f>
        <v>46.158150684931499</v>
      </c>
      <c r="Z28" s="27">
        <f>'Non-wage Inputs'!AF48/1000+'Headcount Inputs'!AI44/1000+'Headcount Inputs'!HK44/1000</f>
        <v>47.500089041095897</v>
      </c>
      <c r="AA28" s="27">
        <f>'Non-wage Inputs'!AG48/1000+'Headcount Inputs'!AJ44/1000+'Headcount Inputs'!HL44/1000</f>
        <v>47.500089041095897</v>
      </c>
      <c r="AB28" s="27">
        <f>'Non-wage Inputs'!AH48/1000+'Headcount Inputs'!AK44/1000+'Headcount Inputs'!HM44/1000</f>
        <v>43.474273972602731</v>
      </c>
      <c r="AC28" s="27">
        <f>'Non-wage Inputs'!AI48/1000+'Headcount Inputs'!AL44/1000+'Headcount Inputs'!HN44/1000</f>
        <v>47.500089041095897</v>
      </c>
      <c r="AD28" s="27">
        <f>'Non-wage Inputs'!AJ48/1000+'Headcount Inputs'!AM44/1000+'Headcount Inputs'!HO44/1000</f>
        <v>46.158150684931499</v>
      </c>
      <c r="AE28" s="27">
        <f>'Non-wage Inputs'!AK48/1000+'Headcount Inputs'!AN44/1000+'Headcount Inputs'!HP44/1000</f>
        <v>47.500089041095897</v>
      </c>
      <c r="AF28" s="27">
        <f>'Non-wage Inputs'!AL48/1000+'Headcount Inputs'!AO44/1000+'Headcount Inputs'!HQ44/1000</f>
        <v>46.158150684931499</v>
      </c>
      <c r="AG28" s="27">
        <f>'Non-wage Inputs'!AM48/1000+'Headcount Inputs'!AP44/1000+'Headcount Inputs'!HR44/1000</f>
        <v>47.500089041095897</v>
      </c>
      <c r="AH28" s="27">
        <f>'Non-wage Inputs'!AN48/1000+'Headcount Inputs'!AQ44/1000+'Headcount Inputs'!HS44/1000</f>
        <v>47.500089041095897</v>
      </c>
      <c r="AI28" s="27">
        <f>'Non-wage Inputs'!AO48/1000+'Headcount Inputs'!AR44/1000+'Headcount Inputs'!HT44/1000</f>
        <v>46.158150684931499</v>
      </c>
      <c r="AJ28" s="27">
        <f>'Non-wage Inputs'!AP48/1000+'Headcount Inputs'!AS44/1000+'Headcount Inputs'!HU44/1000</f>
        <v>47.500089041095897</v>
      </c>
      <c r="AK28" s="27">
        <f>'Non-wage Inputs'!AQ48/1000+'Headcount Inputs'!AT44/1000+'Headcount Inputs'!HV44/1000</f>
        <v>46.158150684931499</v>
      </c>
      <c r="AL28" s="27">
        <f>'Non-wage Inputs'!AR48/1000+'Headcount Inputs'!AU44/1000+'Headcount Inputs'!HW44/1000</f>
        <v>47.500089041095897</v>
      </c>
      <c r="AM28" s="27">
        <f>'Non-wage Inputs'!AS48/1000+'Headcount Inputs'!AV44/1000+'Headcount Inputs'!HX44/1000</f>
        <v>47.500089041095897</v>
      </c>
      <c r="AN28" s="27">
        <f>'Non-wage Inputs'!AT48/1000+'Headcount Inputs'!AW44/1000+'Headcount Inputs'!HY44/1000</f>
        <v>43.474273972602731</v>
      </c>
      <c r="AO28" s="27">
        <f>'Non-wage Inputs'!AU48/1000+'Headcount Inputs'!AX44/1000+'Headcount Inputs'!HZ44/1000</f>
        <v>47.500089041095897</v>
      </c>
      <c r="AP28" s="27">
        <f>'Non-wage Inputs'!AV48/1000+'Headcount Inputs'!AY44/1000+'Headcount Inputs'!IA44/1000</f>
        <v>46.158150684931499</v>
      </c>
      <c r="AQ28" s="27">
        <f>'Non-wage Inputs'!AW48/1000+'Headcount Inputs'!AZ44/1000+'Headcount Inputs'!IB44/1000</f>
        <v>47.500089041095897</v>
      </c>
      <c r="AR28" s="27">
        <f>'Non-wage Inputs'!AX48/1000+'Headcount Inputs'!BA44/1000+'Headcount Inputs'!IC44/1000</f>
        <v>46.158150684931499</v>
      </c>
      <c r="AS28" s="27">
        <f>'Non-wage Inputs'!AY48/1000+'Headcount Inputs'!BB44/1000+'Headcount Inputs'!ID44/1000</f>
        <v>47.500089041095897</v>
      </c>
      <c r="AT28" s="27">
        <f>'Non-wage Inputs'!AZ48/1000+'Headcount Inputs'!BC44/1000+'Headcount Inputs'!IE44/1000</f>
        <v>47.500089041095897</v>
      </c>
      <c r="AU28" s="27">
        <f>'Non-wage Inputs'!BA48/1000+'Headcount Inputs'!BD44/1000+'Headcount Inputs'!IF44/1000</f>
        <v>46.158150684931499</v>
      </c>
      <c r="AV28" s="27">
        <f>'Non-wage Inputs'!BB48/1000+'Headcount Inputs'!BE44/1000+'Headcount Inputs'!IG44/1000</f>
        <v>47.500089041095897</v>
      </c>
      <c r="AW28" s="27">
        <f>'Non-wage Inputs'!BC48/1000+'Headcount Inputs'!BF44/1000+'Headcount Inputs'!IH44/1000</f>
        <v>46.158150684931499</v>
      </c>
      <c r="AX28" s="27">
        <f>'Non-wage Inputs'!BD48/1000+'Headcount Inputs'!BG44/1000+'Headcount Inputs'!II44/1000</f>
        <v>47.500089041095897</v>
      </c>
      <c r="AY28" s="27">
        <f>'Non-wage Inputs'!BE48/1000+'Headcount Inputs'!BH44/1000+'Headcount Inputs'!IJ44/1000</f>
        <v>47.500089041095897</v>
      </c>
      <c r="AZ28" s="27">
        <f>'Non-wage Inputs'!BF48/1000+'Headcount Inputs'!BI44/1000+'Headcount Inputs'!IK44/1000</f>
        <v>44.816212328767129</v>
      </c>
      <c r="BA28" s="27">
        <f>'Non-wage Inputs'!BG48/1000+'Headcount Inputs'!BJ44/1000+'Headcount Inputs'!IL44/1000</f>
        <v>47.500089041095897</v>
      </c>
      <c r="BB28" s="27">
        <f>'Non-wage Inputs'!BH48/1000+'Headcount Inputs'!BK44/1000+'Headcount Inputs'!IM44/1000</f>
        <v>46.158150684931499</v>
      </c>
      <c r="BC28" s="27">
        <f>'Non-wage Inputs'!BI48/1000+'Headcount Inputs'!BL44/1000+'Headcount Inputs'!IN44/1000</f>
        <v>47.500089041095897</v>
      </c>
      <c r="BD28" s="27">
        <f>'Non-wage Inputs'!BJ48/1000+'Headcount Inputs'!BM44/1000+'Headcount Inputs'!IO44/1000</f>
        <v>46.158150684931499</v>
      </c>
      <c r="BE28" s="27">
        <f>'Non-wage Inputs'!BK48/1000+'Headcount Inputs'!BN44/1000+'Headcount Inputs'!IP44/1000</f>
        <v>47.500089041095897</v>
      </c>
      <c r="BF28" s="27">
        <f>'Non-wage Inputs'!BL48/1000+'Headcount Inputs'!BO44/1000+'Headcount Inputs'!IQ44/1000</f>
        <v>47.500089041095897</v>
      </c>
      <c r="BG28" s="27">
        <f>'Non-wage Inputs'!BM48/1000+'Headcount Inputs'!BP44/1000+'Headcount Inputs'!IR44/1000</f>
        <v>46.158150684931499</v>
      </c>
      <c r="BH28" s="27">
        <f>'Non-wage Inputs'!BN48/1000+'Headcount Inputs'!BQ44/1000+'Headcount Inputs'!IS44/1000</f>
        <v>47.500089041095897</v>
      </c>
      <c r="BI28" s="27">
        <f>'Non-wage Inputs'!BO48/1000+'Headcount Inputs'!BR44/1000+'Headcount Inputs'!IT44/1000</f>
        <v>46.158150684931499</v>
      </c>
      <c r="BJ28" s="27">
        <f>'Non-wage Inputs'!BP48/1000+'Headcount Inputs'!BS44/1000+'Headcount Inputs'!IU44/1000</f>
        <v>47.500089041095897</v>
      </c>
      <c r="BL28" s="27">
        <f>SUMIF($C$5:$BJ$5,BL$6,$C28:$BJ28)</f>
        <v>698.44943835616436</v>
      </c>
      <c r="BM28" s="27">
        <f>SUMIF($C$5:$BJ$5,BM$6,$C28:$BJ28)</f>
        <v>560.60749999999996</v>
      </c>
      <c r="BN28" s="27">
        <f>SUMIF($C$5:$BJ$5,BN$6,$C28:$BJ28)</f>
        <v>560.60749999999996</v>
      </c>
      <c r="BO28" s="27">
        <f>SUMIF($C$5:$BJ$5,BO$6,$C28:$BJ28)</f>
        <v>560.60749999999996</v>
      </c>
      <c r="BP28" s="27">
        <f>SUMIF($C$5:$BJ$5,BP$6,$C28:$BJ28)</f>
        <v>561.94943835616436</v>
      </c>
    </row>
    <row r="29" spans="1:71" s="3" customFormat="1" x14ac:dyDescent="0.2">
      <c r="A29" s="33" t="s">
        <v>16</v>
      </c>
      <c r="B29" s="16"/>
      <c r="C29" s="34" t="str">
        <f t="shared" ref="C29:BJ29" si="13">IF(IFERROR(C28/C$17,"N/M")="N/M","N/M",IF(ABS(C28/C$17)&gt;1,"N/M",C28/C$17))</f>
        <v>N/M</v>
      </c>
      <c r="D29" s="34" t="str">
        <f t="shared" si="13"/>
        <v>N/M</v>
      </c>
      <c r="E29" s="34" t="str">
        <f t="shared" si="13"/>
        <v>N/M</v>
      </c>
      <c r="F29" s="34" t="str">
        <f t="shared" si="13"/>
        <v>N/M</v>
      </c>
      <c r="G29" s="34" t="str">
        <f t="shared" si="13"/>
        <v>N/M</v>
      </c>
      <c r="H29" s="34" t="str">
        <f t="shared" si="13"/>
        <v>N/M</v>
      </c>
      <c r="I29" s="34" t="str">
        <f t="shared" si="13"/>
        <v>N/M</v>
      </c>
      <c r="J29" s="34" t="str">
        <f t="shared" si="13"/>
        <v>N/M</v>
      </c>
      <c r="K29" s="34" t="str">
        <f t="shared" si="13"/>
        <v>N/M</v>
      </c>
      <c r="L29" s="34" t="str">
        <f t="shared" si="13"/>
        <v>N/M</v>
      </c>
      <c r="M29" s="34">
        <f t="shared" si="13"/>
        <v>0.94886208107748016</v>
      </c>
      <c r="N29" s="34">
        <f t="shared" si="13"/>
        <v>0.78382985216329859</v>
      </c>
      <c r="O29" s="34">
        <f t="shared" si="13"/>
        <v>0.73246089500533385</v>
      </c>
      <c r="P29" s="34">
        <f t="shared" si="13"/>
        <v>0.62915012984953311</v>
      </c>
      <c r="Q29" s="34">
        <f t="shared" si="13"/>
        <v>0.64758130935372737</v>
      </c>
      <c r="R29" s="34">
        <f t="shared" si="13"/>
        <v>0.59482152944499356</v>
      </c>
      <c r="S29" s="34">
        <f t="shared" si="13"/>
        <v>0.58033095957356018</v>
      </c>
      <c r="T29" s="34">
        <f t="shared" si="13"/>
        <v>0.53609931109095821</v>
      </c>
      <c r="U29" s="34">
        <f t="shared" si="13"/>
        <v>0.52573424505916877</v>
      </c>
      <c r="V29" s="34">
        <f t="shared" si="13"/>
        <v>0.50211510614266275</v>
      </c>
      <c r="W29" s="34">
        <f t="shared" si="13"/>
        <v>0.4669514485071472</v>
      </c>
      <c r="X29" s="34">
        <f t="shared" si="13"/>
        <v>0.46071861339569253</v>
      </c>
      <c r="Y29" s="34">
        <f t="shared" si="13"/>
        <v>0.42997811536964603</v>
      </c>
      <c r="Z29" s="34">
        <f t="shared" si="13"/>
        <v>0.42562803800265142</v>
      </c>
      <c r="AA29" s="34">
        <f t="shared" si="13"/>
        <v>0.4130442525312687</v>
      </c>
      <c r="AB29" s="34">
        <f t="shared" si="13"/>
        <v>0.36718136801184736</v>
      </c>
      <c r="AC29" s="34">
        <f t="shared" si="13"/>
        <v>0.38998431068223233</v>
      </c>
      <c r="AD29" s="34">
        <f t="shared" si="13"/>
        <v>0.36867532495951677</v>
      </c>
      <c r="AE29" s="34">
        <f t="shared" si="13"/>
        <v>0.36936305630712207</v>
      </c>
      <c r="AF29" s="34">
        <f t="shared" si="13"/>
        <v>0.34968295973432956</v>
      </c>
      <c r="AG29" s="34">
        <f t="shared" si="13"/>
        <v>0.35081306529612921</v>
      </c>
      <c r="AH29" s="34">
        <f t="shared" si="13"/>
        <v>0.34221966167936524</v>
      </c>
      <c r="AI29" s="34">
        <f t="shared" si="13"/>
        <v>0.32460021578714138</v>
      </c>
      <c r="AJ29" s="34">
        <f t="shared" si="13"/>
        <v>0.32623687528225204</v>
      </c>
      <c r="AK29" s="34">
        <f t="shared" si="13"/>
        <v>0.30978624620759393</v>
      </c>
      <c r="AL29" s="34">
        <f t="shared" si="13"/>
        <v>0.31168037428540613</v>
      </c>
      <c r="AM29" s="34">
        <f t="shared" si="13"/>
        <v>0.30458537378067263</v>
      </c>
      <c r="AN29" s="34">
        <f t="shared" si="13"/>
        <v>0.27256598101945284</v>
      </c>
      <c r="AO29" s="34">
        <f t="shared" si="13"/>
        <v>0.29132222656299228</v>
      </c>
      <c r="AP29" s="34">
        <f t="shared" si="13"/>
        <v>0.27705972800078932</v>
      </c>
      <c r="AQ29" s="34">
        <f t="shared" si="13"/>
        <v>0.27916596556624096</v>
      </c>
      <c r="AR29" s="34">
        <f t="shared" si="13"/>
        <v>0.26573489168066494</v>
      </c>
      <c r="AS29" s="34">
        <f t="shared" si="13"/>
        <v>0.26798357710068205</v>
      </c>
      <c r="AT29" s="34">
        <f t="shared" si="13"/>
        <v>0.26272173142199057</v>
      </c>
      <c r="AU29" s="34">
        <f t="shared" si="13"/>
        <v>0.25038324212059399</v>
      </c>
      <c r="AV29" s="34">
        <f t="shared" si="13"/>
        <v>0.25279451325756197</v>
      </c>
      <c r="AW29" s="34">
        <f t="shared" si="13"/>
        <v>0.24109767921092454</v>
      </c>
      <c r="AX29" s="34">
        <f t="shared" si="13"/>
        <v>0.2435902002107482</v>
      </c>
      <c r="AY29" s="34">
        <f t="shared" si="13"/>
        <v>0.23905429814341167</v>
      </c>
      <c r="AZ29" s="34">
        <f t="shared" si="13"/>
        <v>0.22142397395635932</v>
      </c>
      <c r="BA29" s="34">
        <f t="shared" si="13"/>
        <v>0.23047107734641387</v>
      </c>
      <c r="BB29" s="34">
        <f t="shared" si="13"/>
        <v>0.22001025111978786</v>
      </c>
      <c r="BC29" s="34">
        <f t="shared" si="13"/>
        <v>0.22248285265150303</v>
      </c>
      <c r="BD29" s="34">
        <f t="shared" si="13"/>
        <v>0.21251450591589088</v>
      </c>
      <c r="BE29" s="34">
        <f t="shared" si="13"/>
        <v>0.21502982816249841</v>
      </c>
      <c r="BF29" s="34">
        <f t="shared" si="13"/>
        <v>0.21148748459971459</v>
      </c>
      <c r="BG29" s="34">
        <f t="shared" si="13"/>
        <v>0.20218200037201706</v>
      </c>
      <c r="BH29" s="34">
        <f t="shared" si="13"/>
        <v>0.20474176310817196</v>
      </c>
      <c r="BI29" s="34">
        <f t="shared" si="13"/>
        <v>0.19583432619826688</v>
      </c>
      <c r="BJ29" s="34">
        <f t="shared" si="13"/>
        <v>0.19841307034710065</v>
      </c>
      <c r="BK29" s="35"/>
      <c r="BL29" s="34" t="str">
        <f>IF(IFERROR(BL28/BL$17,"N/M")="N/M","N/M",IF(ABS(BL28/BL$17)&gt;1,"N/M",BL28/BL$17))</f>
        <v>N/M</v>
      </c>
      <c r="BM29" s="34">
        <f>IF(IFERROR(BM28/BM$17,"N/M")="N/M","N/M",IF(ABS(BM28/BM$17)&gt;1,"N/M",BM28/BM$17))</f>
        <v>0.52952441673750816</v>
      </c>
      <c r="BN29" s="34">
        <f>IF(IFERROR(BN28/BN$17,"N/M")="N/M","N/M",IF(ABS(BN28/BN$17)&gt;1,"N/M",BN28/BN$17))</f>
        <v>0.34941878583894287</v>
      </c>
      <c r="BO29" s="34">
        <f>IF(IFERROR(BO28/BO$17,"N/M")="N/M","N/M",IF(ABS(BO28/BO$17)&gt;1,"N/M",BO28/BO$17))</f>
        <v>0.26623331908628961</v>
      </c>
      <c r="BP29" s="34">
        <f>IF(IFERROR(BP28/BP$17,"N/M")="N/M","N/M",IF(ABS(BP28/BP$17)&gt;1,"N/M",BP28/BP$17))</f>
        <v>0.21378278869214198</v>
      </c>
    </row>
    <row r="30" spans="1:71" s="3" customFormat="1" x14ac:dyDescent="0.2">
      <c r="A30" s="15"/>
      <c r="B30" s="1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L30" s="36"/>
      <c r="BM30" s="36"/>
      <c r="BN30" s="36"/>
      <c r="BO30" s="36"/>
      <c r="BP30" s="36"/>
    </row>
    <row r="31" spans="1:71" s="3" customFormat="1" x14ac:dyDescent="0.2">
      <c r="A31" s="16" t="s">
        <v>17</v>
      </c>
      <c r="B31" s="16"/>
      <c r="C31" s="27">
        <f>'Non-wage Inputs'!I49/1000+'Non-wage Inputs'!I50/1000+'Headcount Inputs'!L45/1000+'Headcount Inputs'!L46/1000+'Headcount Inputs'!GN45/1000+'Headcount Inputs'!GN46/1000</f>
        <v>91.242876712328766</v>
      </c>
      <c r="D31" s="27">
        <f>'Non-wage Inputs'!J49/1000+'Non-wage Inputs'!J50/1000+'Headcount Inputs'!M45/1000+'Headcount Inputs'!M46/1000+'Headcount Inputs'!GO45/1000+'Headcount Inputs'!GO46/1000</f>
        <v>90.653013698630147</v>
      </c>
      <c r="E31" s="27">
        <f>'Non-wage Inputs'!K49/1000+'Non-wage Inputs'!K50/1000+'Headcount Inputs'!N45/1000+'Headcount Inputs'!N46/1000+'Headcount Inputs'!GP45/1000+'Headcount Inputs'!GP46/1000</f>
        <v>16.242876712328769</v>
      </c>
      <c r="F31" s="27">
        <f>'Non-wage Inputs'!L49/1000+'Non-wage Inputs'!L50/1000+'Headcount Inputs'!O45/1000+'Headcount Inputs'!O46/1000+'Headcount Inputs'!GQ45/1000+'Headcount Inputs'!GQ46/1000</f>
        <v>15.947945205479453</v>
      </c>
      <c r="G31" s="27">
        <f>'Non-wage Inputs'!M49/1000+'Non-wage Inputs'!M50/1000+'Headcount Inputs'!P45/1000+'Headcount Inputs'!P46/1000+'Headcount Inputs'!GR45/1000+'Headcount Inputs'!GR46/1000</f>
        <v>16.242876712328769</v>
      </c>
      <c r="H31" s="27">
        <f>'Non-wage Inputs'!N49/1000+'Non-wage Inputs'!N50/1000+'Headcount Inputs'!Q45/1000+'Headcount Inputs'!Q46/1000+'Headcount Inputs'!GS45/1000+'Headcount Inputs'!GS46/1000</f>
        <v>15.947945205479453</v>
      </c>
      <c r="I31" s="27">
        <f>'Non-wage Inputs'!O49/1000+'Non-wage Inputs'!O50/1000+'Headcount Inputs'!R45/1000+'Headcount Inputs'!R46/1000+'Headcount Inputs'!GT45/1000+'Headcount Inputs'!GT46/1000</f>
        <v>16.242876712328769</v>
      </c>
      <c r="J31" s="27">
        <f>'Non-wage Inputs'!P49/1000+'Non-wage Inputs'!P50/1000+'Headcount Inputs'!S45/1000+'Headcount Inputs'!S46/1000+'Headcount Inputs'!GU45/1000+'Headcount Inputs'!GU46/1000</f>
        <v>16.242876712328769</v>
      </c>
      <c r="K31" s="27">
        <f>'Non-wage Inputs'!Q49/1000+'Non-wage Inputs'!Q50/1000+'Headcount Inputs'!T45/1000+'Headcount Inputs'!T46/1000+'Headcount Inputs'!GV45/1000+'Headcount Inputs'!GV46/1000</f>
        <v>15.947945205479453</v>
      </c>
      <c r="L31" s="27">
        <f>'Non-wage Inputs'!R49/1000+'Non-wage Inputs'!R50/1000+'Headcount Inputs'!U45/1000+'Headcount Inputs'!U46/1000+'Headcount Inputs'!GW45/1000+'Headcount Inputs'!GW46/1000</f>
        <v>16.242876712328769</v>
      </c>
      <c r="M31" s="27">
        <f>'Non-wage Inputs'!S49/1000+'Non-wage Inputs'!S50/1000+'Headcount Inputs'!V45/1000+'Headcount Inputs'!V46/1000+'Headcount Inputs'!GX45/1000+'Headcount Inputs'!GX46/1000</f>
        <v>15.947945205479453</v>
      </c>
      <c r="N31" s="27">
        <f>'Non-wage Inputs'!T49/1000+'Non-wage Inputs'!T50/1000+'Headcount Inputs'!W45/1000+'Headcount Inputs'!W46/1000+'Headcount Inputs'!GY45/1000+'Headcount Inputs'!GY46/1000</f>
        <v>16.242876712328769</v>
      </c>
      <c r="O31" s="27">
        <f>'Non-wage Inputs'!U49/1000+'Non-wage Inputs'!U50/1000+'Headcount Inputs'!X45/1000+'Headcount Inputs'!X46/1000+'Headcount Inputs'!GZ45/1000+'Headcount Inputs'!GZ46/1000</f>
        <v>16.242876712328769</v>
      </c>
      <c r="P31" s="27">
        <f>'Non-wage Inputs'!V49/1000+'Non-wage Inputs'!V50/1000+'Headcount Inputs'!Y45/1000+'Headcount Inputs'!Y46/1000+'Headcount Inputs'!HA45/1000+'Headcount Inputs'!HA46/1000</f>
        <v>15.358082191780824</v>
      </c>
      <c r="Q31" s="27">
        <f>'Non-wage Inputs'!W49/1000+'Non-wage Inputs'!W50/1000+'Headcount Inputs'!Z45/1000+'Headcount Inputs'!Z46/1000+'Headcount Inputs'!HB45/1000+'Headcount Inputs'!HB46/1000</f>
        <v>16.242876712328769</v>
      </c>
      <c r="R31" s="27">
        <f>'Non-wage Inputs'!X49/1000+'Non-wage Inputs'!X50/1000+'Headcount Inputs'!AA45/1000+'Headcount Inputs'!AA46/1000+'Headcount Inputs'!HC45/1000+'Headcount Inputs'!HC46/1000</f>
        <v>15.947945205479453</v>
      </c>
      <c r="S31" s="27">
        <f>'Non-wage Inputs'!Y49/1000+'Non-wage Inputs'!Y50/1000+'Headcount Inputs'!AB45/1000+'Headcount Inputs'!AB46/1000+'Headcount Inputs'!HD45/1000+'Headcount Inputs'!HD46/1000</f>
        <v>16.242876712328769</v>
      </c>
      <c r="T31" s="27">
        <f>'Non-wage Inputs'!Z49/1000+'Non-wage Inputs'!Z50/1000+'Headcount Inputs'!AC45/1000+'Headcount Inputs'!AC46/1000+'Headcount Inputs'!HE45/1000+'Headcount Inputs'!HE46/1000</f>
        <v>15.947945205479453</v>
      </c>
      <c r="U31" s="27">
        <f>'Non-wage Inputs'!AA49/1000+'Non-wage Inputs'!AA50/1000+'Headcount Inputs'!AD45/1000+'Headcount Inputs'!AD46/1000+'Headcount Inputs'!HF45/1000+'Headcount Inputs'!HF46/1000</f>
        <v>16.242876712328769</v>
      </c>
      <c r="V31" s="27">
        <f>'Non-wage Inputs'!AB49/1000+'Non-wage Inputs'!AB50/1000+'Headcount Inputs'!AE45/1000+'Headcount Inputs'!AE46/1000+'Headcount Inputs'!HG45/1000+'Headcount Inputs'!HG46/1000</f>
        <v>16.242876712328769</v>
      </c>
      <c r="W31" s="27">
        <f>'Non-wage Inputs'!AC49/1000+'Non-wage Inputs'!AC50/1000+'Headcount Inputs'!AF45/1000+'Headcount Inputs'!AF46/1000+'Headcount Inputs'!HH45/1000+'Headcount Inputs'!HH46/1000</f>
        <v>15.947945205479453</v>
      </c>
      <c r="X31" s="27">
        <f>'Non-wage Inputs'!AD49/1000+'Non-wage Inputs'!AD50/1000+'Headcount Inputs'!AG45/1000+'Headcount Inputs'!AG46/1000+'Headcount Inputs'!HI45/1000+'Headcount Inputs'!HI46/1000</f>
        <v>16.242876712328769</v>
      </c>
      <c r="Y31" s="27">
        <f>'Non-wage Inputs'!AE49/1000+'Non-wage Inputs'!AE50/1000+'Headcount Inputs'!AH45/1000+'Headcount Inputs'!AH46/1000+'Headcount Inputs'!HJ45/1000+'Headcount Inputs'!HJ46/1000</f>
        <v>15.947945205479453</v>
      </c>
      <c r="Z31" s="27">
        <f>'Non-wage Inputs'!AF49/1000+'Non-wage Inputs'!AF50/1000+'Headcount Inputs'!AI45/1000+'Headcount Inputs'!AI46/1000+'Headcount Inputs'!HK45/1000+'Headcount Inputs'!HK46/1000</f>
        <v>16.242876712328769</v>
      </c>
      <c r="AA31" s="27">
        <f>'Non-wage Inputs'!AG49/1000+'Non-wage Inputs'!AG50/1000+'Headcount Inputs'!AJ45/1000+'Headcount Inputs'!AJ46/1000+'Headcount Inputs'!HL45/1000+'Headcount Inputs'!HL46/1000</f>
        <v>16.242876712328769</v>
      </c>
      <c r="AB31" s="27">
        <f>'Non-wage Inputs'!AH49/1000+'Non-wage Inputs'!AH50/1000+'Headcount Inputs'!AK45/1000+'Headcount Inputs'!AK46/1000+'Headcount Inputs'!HM45/1000+'Headcount Inputs'!HM46/1000</f>
        <v>15.358082191780824</v>
      </c>
      <c r="AC31" s="27">
        <f>'Non-wage Inputs'!AI49/1000+'Non-wage Inputs'!AI50/1000+'Headcount Inputs'!AL45/1000+'Headcount Inputs'!AL46/1000+'Headcount Inputs'!HN45/1000+'Headcount Inputs'!HN46/1000</f>
        <v>16.242876712328769</v>
      </c>
      <c r="AD31" s="27">
        <f>'Non-wage Inputs'!AJ49/1000+'Non-wage Inputs'!AJ50/1000+'Headcount Inputs'!AM45/1000+'Headcount Inputs'!AM46/1000+'Headcount Inputs'!HO45/1000+'Headcount Inputs'!HO46/1000</f>
        <v>15.947945205479453</v>
      </c>
      <c r="AE31" s="27">
        <f>'Non-wage Inputs'!AK49/1000+'Non-wage Inputs'!AK50/1000+'Headcount Inputs'!AN45/1000+'Headcount Inputs'!AN46/1000+'Headcount Inputs'!HP45/1000+'Headcount Inputs'!HP46/1000</f>
        <v>16.242876712328769</v>
      </c>
      <c r="AF31" s="27">
        <f>'Non-wage Inputs'!AL49/1000+'Non-wage Inputs'!AL50/1000+'Headcount Inputs'!AO45/1000+'Headcount Inputs'!AO46/1000+'Headcount Inputs'!HQ45/1000+'Headcount Inputs'!HQ46/1000</f>
        <v>15.947945205479453</v>
      </c>
      <c r="AG31" s="27">
        <f>'Non-wage Inputs'!AM49/1000+'Non-wage Inputs'!AM50/1000+'Headcount Inputs'!AP45/1000+'Headcount Inputs'!AP46/1000+'Headcount Inputs'!HR45/1000+'Headcount Inputs'!HR46/1000</f>
        <v>16.242876712328769</v>
      </c>
      <c r="AH31" s="27">
        <f>'Non-wage Inputs'!AN49/1000+'Non-wage Inputs'!AN50/1000+'Headcount Inputs'!AQ45/1000+'Headcount Inputs'!AQ46/1000+'Headcount Inputs'!HS45/1000+'Headcount Inputs'!HS46/1000</f>
        <v>16.242876712328769</v>
      </c>
      <c r="AI31" s="27">
        <f>'Non-wage Inputs'!AO49/1000+'Non-wage Inputs'!AO50/1000+'Headcount Inputs'!AR45/1000+'Headcount Inputs'!AR46/1000+'Headcount Inputs'!HT45/1000+'Headcount Inputs'!HT46/1000</f>
        <v>15.947945205479453</v>
      </c>
      <c r="AJ31" s="27">
        <f>'Non-wage Inputs'!AP49/1000+'Non-wage Inputs'!AP50/1000+'Headcount Inputs'!AS45/1000+'Headcount Inputs'!AS46/1000+'Headcount Inputs'!HU45/1000+'Headcount Inputs'!HU46/1000</f>
        <v>16.242876712328769</v>
      </c>
      <c r="AK31" s="27">
        <f>'Non-wage Inputs'!AQ49/1000+'Non-wage Inputs'!AQ50/1000+'Headcount Inputs'!AT45/1000+'Headcount Inputs'!AT46/1000+'Headcount Inputs'!HV45/1000+'Headcount Inputs'!HV46/1000</f>
        <v>15.947945205479453</v>
      </c>
      <c r="AL31" s="27">
        <f>'Non-wage Inputs'!AR49/1000+'Non-wage Inputs'!AR50/1000+'Headcount Inputs'!AU45/1000+'Headcount Inputs'!AU46/1000+'Headcount Inputs'!HW45/1000+'Headcount Inputs'!HW46/1000</f>
        <v>16.242876712328769</v>
      </c>
      <c r="AM31" s="27">
        <f>'Non-wage Inputs'!AS49/1000+'Non-wage Inputs'!AS50/1000+'Headcount Inputs'!AV45/1000+'Headcount Inputs'!AV46/1000+'Headcount Inputs'!HX45/1000+'Headcount Inputs'!HX46/1000</f>
        <v>16.242876712328769</v>
      </c>
      <c r="AN31" s="27">
        <f>'Non-wage Inputs'!AT49/1000+'Non-wage Inputs'!AT50/1000+'Headcount Inputs'!AW45/1000+'Headcount Inputs'!AW46/1000+'Headcount Inputs'!HY45/1000+'Headcount Inputs'!HY46/1000</f>
        <v>15.358082191780824</v>
      </c>
      <c r="AO31" s="27">
        <f>'Non-wage Inputs'!AU49/1000+'Non-wage Inputs'!AU50/1000+'Headcount Inputs'!AX45/1000+'Headcount Inputs'!AX46/1000+'Headcount Inputs'!HZ45/1000+'Headcount Inputs'!HZ46/1000</f>
        <v>16.242876712328769</v>
      </c>
      <c r="AP31" s="27">
        <f>'Non-wage Inputs'!AV49/1000+'Non-wage Inputs'!AV50/1000+'Headcount Inputs'!AY45/1000+'Headcount Inputs'!AY46/1000+'Headcount Inputs'!IA45/1000+'Headcount Inputs'!IA46/1000</f>
        <v>15.947945205479453</v>
      </c>
      <c r="AQ31" s="27">
        <f>'Non-wage Inputs'!AW49/1000+'Non-wage Inputs'!AW50/1000+'Headcount Inputs'!AZ45/1000+'Headcount Inputs'!AZ46/1000+'Headcount Inputs'!IB45/1000+'Headcount Inputs'!IB46/1000</f>
        <v>16.242876712328769</v>
      </c>
      <c r="AR31" s="27">
        <f>'Non-wage Inputs'!AX49/1000+'Non-wage Inputs'!AX50/1000+'Headcount Inputs'!BA45/1000+'Headcount Inputs'!BA46/1000+'Headcount Inputs'!IC45/1000+'Headcount Inputs'!IC46/1000</f>
        <v>15.947945205479453</v>
      </c>
      <c r="AS31" s="27">
        <f>'Non-wage Inputs'!AY49/1000+'Non-wage Inputs'!AY50/1000+'Headcount Inputs'!BB45/1000+'Headcount Inputs'!BB46/1000+'Headcount Inputs'!ID45/1000+'Headcount Inputs'!ID46/1000</f>
        <v>16.242876712328769</v>
      </c>
      <c r="AT31" s="27">
        <f>'Non-wage Inputs'!AZ49/1000+'Non-wage Inputs'!AZ50/1000+'Headcount Inputs'!BC45/1000+'Headcount Inputs'!BC46/1000+'Headcount Inputs'!IE45/1000+'Headcount Inputs'!IE46/1000</f>
        <v>16.242876712328769</v>
      </c>
      <c r="AU31" s="27">
        <f>'Non-wage Inputs'!BA49/1000+'Non-wage Inputs'!BA50/1000+'Headcount Inputs'!BD45/1000+'Headcount Inputs'!BD46/1000+'Headcount Inputs'!IF45/1000+'Headcount Inputs'!IF46/1000</f>
        <v>15.947945205479453</v>
      </c>
      <c r="AV31" s="27">
        <f>'Non-wage Inputs'!BB49/1000+'Non-wage Inputs'!BB50/1000+'Headcount Inputs'!BE45/1000+'Headcount Inputs'!BE46/1000+'Headcount Inputs'!IG45/1000+'Headcount Inputs'!IG46/1000</f>
        <v>16.242876712328769</v>
      </c>
      <c r="AW31" s="27">
        <f>'Non-wage Inputs'!BC49/1000+'Non-wage Inputs'!BC50/1000+'Headcount Inputs'!BF45/1000+'Headcount Inputs'!BF46/1000+'Headcount Inputs'!IH45/1000+'Headcount Inputs'!IH46/1000</f>
        <v>15.947945205479453</v>
      </c>
      <c r="AX31" s="27">
        <f>'Non-wage Inputs'!BD49/1000+'Non-wage Inputs'!BD50/1000+'Headcount Inputs'!BG45/1000+'Headcount Inputs'!BG46/1000+'Headcount Inputs'!II45/1000+'Headcount Inputs'!II46/1000</f>
        <v>16.242876712328769</v>
      </c>
      <c r="AY31" s="27">
        <f>'Non-wage Inputs'!BE49/1000+'Non-wage Inputs'!BE50/1000+'Headcount Inputs'!BH45/1000+'Headcount Inputs'!BH46/1000+'Headcount Inputs'!IJ45/1000+'Headcount Inputs'!IJ46/1000</f>
        <v>16.242876712328769</v>
      </c>
      <c r="AZ31" s="27">
        <f>'Non-wage Inputs'!BF49/1000+'Non-wage Inputs'!BF50/1000+'Headcount Inputs'!BI45/1000+'Headcount Inputs'!BI46/1000+'Headcount Inputs'!IK45/1000+'Headcount Inputs'!IK46/1000</f>
        <v>15.65301369863014</v>
      </c>
      <c r="BA31" s="27">
        <f>'Non-wage Inputs'!BG49/1000+'Non-wage Inputs'!BG50/1000+'Headcount Inputs'!BJ45/1000+'Headcount Inputs'!BJ46/1000+'Headcount Inputs'!IL45/1000+'Headcount Inputs'!IL46/1000</f>
        <v>16.242876712328769</v>
      </c>
      <c r="BB31" s="27">
        <f>'Non-wage Inputs'!BH49/1000+'Non-wage Inputs'!BH50/1000+'Headcount Inputs'!BK45/1000+'Headcount Inputs'!BK46/1000+'Headcount Inputs'!IM45/1000+'Headcount Inputs'!IM46/1000</f>
        <v>15.947945205479453</v>
      </c>
      <c r="BC31" s="27">
        <f>'Non-wage Inputs'!BI49/1000+'Non-wage Inputs'!BI50/1000+'Headcount Inputs'!BL45/1000+'Headcount Inputs'!BL46/1000+'Headcount Inputs'!IN45/1000+'Headcount Inputs'!IN46/1000</f>
        <v>16.242876712328769</v>
      </c>
      <c r="BD31" s="27">
        <f>'Non-wage Inputs'!BJ49/1000+'Non-wage Inputs'!BJ50/1000+'Headcount Inputs'!BM45/1000+'Headcount Inputs'!BM46/1000+'Headcount Inputs'!IO45/1000+'Headcount Inputs'!IO46/1000</f>
        <v>15.947945205479453</v>
      </c>
      <c r="BE31" s="27">
        <f>'Non-wage Inputs'!BK49/1000+'Non-wage Inputs'!BK50/1000+'Headcount Inputs'!BN45/1000+'Headcount Inputs'!BN46/1000+'Headcount Inputs'!IP45/1000+'Headcount Inputs'!IP46/1000</f>
        <v>16.242876712328769</v>
      </c>
      <c r="BF31" s="27">
        <f>'Non-wage Inputs'!BL49/1000+'Non-wage Inputs'!BL50/1000+'Headcount Inputs'!BO45/1000+'Headcount Inputs'!BO46/1000+'Headcount Inputs'!IQ45/1000+'Headcount Inputs'!IQ46/1000</f>
        <v>16.242876712328769</v>
      </c>
      <c r="BG31" s="27">
        <f>'Non-wage Inputs'!BM49/1000+'Non-wage Inputs'!BM50/1000+'Headcount Inputs'!BP45/1000+'Headcount Inputs'!BP46/1000+'Headcount Inputs'!IR45/1000+'Headcount Inputs'!IR46/1000</f>
        <v>15.947945205479453</v>
      </c>
      <c r="BH31" s="27">
        <f>'Non-wage Inputs'!BN49/1000+'Non-wage Inputs'!BN50/1000+'Headcount Inputs'!BQ45/1000+'Headcount Inputs'!BQ46/1000+'Headcount Inputs'!IS45/1000+'Headcount Inputs'!IS46/1000</f>
        <v>16.242876712328769</v>
      </c>
      <c r="BI31" s="27">
        <f>'Non-wage Inputs'!BO49/1000+'Non-wage Inputs'!BO50/1000+'Headcount Inputs'!BR45/1000+'Headcount Inputs'!BR46/1000+'Headcount Inputs'!IT45/1000+'Headcount Inputs'!IT46/1000</f>
        <v>15.947945205479453</v>
      </c>
      <c r="BJ31" s="27">
        <f>'Non-wage Inputs'!BP49/1000+'Non-wage Inputs'!BP50/1000+'Headcount Inputs'!BS45/1000+'Headcount Inputs'!BS46/1000+'Headcount Inputs'!IU45/1000+'Headcount Inputs'!IU46/1000</f>
        <v>16.242876712328769</v>
      </c>
      <c r="BL31" s="27">
        <f>SUMIF($C$5:$BJ$5,BL$6,$C31:$BJ31)</f>
        <v>343.14493150684939</v>
      </c>
      <c r="BM31" s="27">
        <f>SUMIF($C$5:$BJ$5,BM$6,$C31:$BJ31)</f>
        <v>192.85000000000002</v>
      </c>
      <c r="BN31" s="27">
        <f>SUMIF($C$5:$BJ$5,BN$6,$C31:$BJ31)</f>
        <v>192.85000000000002</v>
      </c>
      <c r="BO31" s="27">
        <f>SUMIF($C$5:$BJ$5,BO$6,$C31:$BJ31)</f>
        <v>192.85000000000002</v>
      </c>
      <c r="BP31" s="27">
        <f>SUMIF($C$5:$BJ$5,BP$6,$C31:$BJ31)</f>
        <v>193.14493150684933</v>
      </c>
    </row>
    <row r="32" spans="1:71" s="3" customFormat="1" x14ac:dyDescent="0.2">
      <c r="A32" s="33" t="s">
        <v>18</v>
      </c>
      <c r="B32" s="16"/>
      <c r="C32" s="34" t="str">
        <f t="shared" ref="C32:BJ32" si="14">IF(IFERROR(C31/C$17,"N/M")="N/M","N/M",IF(ABS(C31/C$17)&gt;1,"N/M",C31/C$17))</f>
        <v>N/M</v>
      </c>
      <c r="D32" s="34" t="str">
        <f t="shared" si="14"/>
        <v>N/M</v>
      </c>
      <c r="E32" s="34">
        <f t="shared" si="14"/>
        <v>0.67258288663887245</v>
      </c>
      <c r="F32" s="34">
        <f t="shared" si="14"/>
        <v>0.56552997182551257</v>
      </c>
      <c r="G32" s="34">
        <f t="shared" si="14"/>
        <v>0.50365509185515567</v>
      </c>
      <c r="H32" s="34">
        <f t="shared" si="14"/>
        <v>0.4393373334842825</v>
      </c>
      <c r="I32" s="34">
        <f t="shared" si="14"/>
        <v>0.40254960873181583</v>
      </c>
      <c r="J32" s="34">
        <f t="shared" si="14"/>
        <v>0.36583055658398128</v>
      </c>
      <c r="K32" s="34">
        <f t="shared" si="14"/>
        <v>0.32916295573744997</v>
      </c>
      <c r="L32" s="34">
        <f t="shared" si="14"/>
        <v>0.30938812785388131</v>
      </c>
      <c r="M32" s="34">
        <f t="shared" si="14"/>
        <v>0.28201494616232453</v>
      </c>
      <c r="N32" s="34">
        <f t="shared" si="14"/>
        <v>0.26803426918034273</v>
      </c>
      <c r="O32" s="34">
        <f t="shared" si="14"/>
        <v>0.25046841499350458</v>
      </c>
      <c r="P32" s="34">
        <f t="shared" si="14"/>
        <v>0.22225878714588748</v>
      </c>
      <c r="Q32" s="34">
        <f t="shared" si="14"/>
        <v>0.22144344529418911</v>
      </c>
      <c r="R32" s="34">
        <f t="shared" si="14"/>
        <v>0.20551475780257028</v>
      </c>
      <c r="S32" s="34">
        <f t="shared" si="14"/>
        <v>0.1984468749215488</v>
      </c>
      <c r="T32" s="34">
        <f t="shared" si="14"/>
        <v>0.18522584443065568</v>
      </c>
      <c r="U32" s="34">
        <f t="shared" si="14"/>
        <v>0.17977727407115407</v>
      </c>
      <c r="V32" s="34">
        <f t="shared" si="14"/>
        <v>0.1717005994960758</v>
      </c>
      <c r="W32" s="34">
        <f t="shared" si="14"/>
        <v>0.16133480228102634</v>
      </c>
      <c r="X32" s="34">
        <f t="shared" si="14"/>
        <v>0.1575448759682713</v>
      </c>
      <c r="Y32" s="34">
        <f t="shared" si="14"/>
        <v>0.14856027205849515</v>
      </c>
      <c r="Z32" s="34">
        <f t="shared" si="14"/>
        <v>0.14554549025384203</v>
      </c>
      <c r="AA32" s="34">
        <f t="shared" si="14"/>
        <v>0.1412424061941632</v>
      </c>
      <c r="AB32" s="34">
        <f t="shared" si="14"/>
        <v>0.12971353202517588</v>
      </c>
      <c r="AC32" s="34">
        <f t="shared" si="14"/>
        <v>0.13335695166115574</v>
      </c>
      <c r="AD32" s="34">
        <f t="shared" si="14"/>
        <v>0.12737975403737581</v>
      </c>
      <c r="AE32" s="34">
        <f t="shared" si="14"/>
        <v>0.1263054176697416</v>
      </c>
      <c r="AF32" s="34">
        <f t="shared" si="14"/>
        <v>0.12081776670817768</v>
      </c>
      <c r="AG32" s="34">
        <f t="shared" si="14"/>
        <v>0.11996216183403817</v>
      </c>
      <c r="AH32" s="34">
        <f t="shared" si="14"/>
        <v>0.11702360743752714</v>
      </c>
      <c r="AI32" s="34">
        <f t="shared" si="14"/>
        <v>0.11215151339999616</v>
      </c>
      <c r="AJ32" s="34">
        <f t="shared" si="14"/>
        <v>0.11155821917808222</v>
      </c>
      <c r="AK32" s="34">
        <f t="shared" si="14"/>
        <v>0.10703318929851982</v>
      </c>
      <c r="AL32" s="34">
        <f t="shared" si="14"/>
        <v>0.10658055585517565</v>
      </c>
      <c r="AM32" s="34">
        <f t="shared" si="14"/>
        <v>0.10415438738267888</v>
      </c>
      <c r="AN32" s="34">
        <f t="shared" si="14"/>
        <v>9.6288916562889182E-2</v>
      </c>
      <c r="AO32" s="34">
        <f t="shared" si="14"/>
        <v>9.9618992409253412E-2</v>
      </c>
      <c r="AP32" s="34">
        <f t="shared" si="14"/>
        <v>9.5725961617523725E-2</v>
      </c>
      <c r="AQ32" s="34">
        <f t="shared" si="14"/>
        <v>9.5462102335167609E-2</v>
      </c>
      <c r="AR32" s="34">
        <f t="shared" si="14"/>
        <v>9.1813156047665254E-2</v>
      </c>
      <c r="AS32" s="34">
        <f t="shared" si="14"/>
        <v>9.1638232509612241E-2</v>
      </c>
      <c r="AT32" s="34">
        <f t="shared" si="14"/>
        <v>8.9838919869075051E-2</v>
      </c>
      <c r="AU32" s="34">
        <f t="shared" si="14"/>
        <v>8.6509059970053995E-2</v>
      </c>
      <c r="AV32" s="34">
        <f t="shared" si="14"/>
        <v>8.6444261374820489E-2</v>
      </c>
      <c r="AW32" s="34">
        <f t="shared" si="14"/>
        <v>8.3300836800623945E-2</v>
      </c>
      <c r="AX32" s="34">
        <f t="shared" si="14"/>
        <v>8.3296803652968043E-2</v>
      </c>
      <c r="AY32" s="34">
        <f t="shared" si="14"/>
        <v>8.1745730811921338E-2</v>
      </c>
      <c r="AZ32" s="34">
        <f t="shared" si="14"/>
        <v>7.7337024202718083E-2</v>
      </c>
      <c r="BA32" s="34">
        <f t="shared" si="14"/>
        <v>7.8810658478062928E-2</v>
      </c>
      <c r="BB32" s="34">
        <f t="shared" si="14"/>
        <v>7.6014991446517882E-2</v>
      </c>
      <c r="BC32" s="34">
        <f t="shared" si="14"/>
        <v>7.6079047832921631E-2</v>
      </c>
      <c r="BD32" s="34">
        <f t="shared" si="14"/>
        <v>7.3425162087842791E-2</v>
      </c>
      <c r="BE32" s="34">
        <f t="shared" si="14"/>
        <v>7.353045139125744E-2</v>
      </c>
      <c r="BF32" s="34">
        <f t="shared" si="14"/>
        <v>7.2319130509032811E-2</v>
      </c>
      <c r="BG32" s="34">
        <f t="shared" si="14"/>
        <v>6.9855213339813635E-2</v>
      </c>
      <c r="BH32" s="34">
        <f t="shared" si="14"/>
        <v>7.0012399622106758E-2</v>
      </c>
      <c r="BI32" s="34">
        <f t="shared" si="14"/>
        <v>6.766205008688779E-2</v>
      </c>
      <c r="BJ32" s="34">
        <f t="shared" si="14"/>
        <v>6.784827365216696E-2</v>
      </c>
      <c r="BK32" s="35"/>
      <c r="BL32" s="34">
        <f>IF(IFERROR(BL31/BL$17,"N/M")="N/M","N/M",IF(ABS(BL31/BL$17)&gt;1,"N/M",BL31/BL$17))</f>
        <v>0.7461294444593376</v>
      </c>
      <c r="BM32" s="34">
        <f>IF(IFERROR(BM31/BM$17,"N/M")="N/M","N/M",IF(ABS(BM31/BM$17)&gt;1,"N/M",BM31/BM$17))</f>
        <v>0.18215736280343819</v>
      </c>
      <c r="BN32" s="34">
        <f>IF(IFERROR(BN31/BN$17,"N/M")="N/M","N/M",IF(ABS(BN31/BN$17)&gt;1,"N/M",BN31/BN$17))</f>
        <v>0.12020069808027924</v>
      </c>
      <c r="BO32" s="34">
        <f>IF(IFERROR(BO31/BO$17,"N/M")="N/M","N/M",IF(ABS(BO31/BO$17)&gt;1,"N/M",BO31/BO$17))</f>
        <v>9.1584746165170747E-2</v>
      </c>
      <c r="BP32" s="34">
        <f>IF(IFERROR(BP31/BP$17,"N/M")="N/M","N/M",IF(ABS(BP31/BP$17)&gt;1,"N/M",BP31/BP$17))</f>
        <v>7.3478251353134502E-2</v>
      </c>
    </row>
    <row r="33" spans="1:68" s="3" customFormat="1" x14ac:dyDescent="0.2">
      <c r="A33" s="15"/>
      <c r="B33" s="16"/>
      <c r="C33" s="24"/>
      <c r="D33" s="29"/>
      <c r="E33" s="24"/>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L33" s="29"/>
      <c r="BM33" s="29"/>
      <c r="BN33" s="29"/>
      <c r="BO33" s="29"/>
      <c r="BP33" s="29"/>
    </row>
    <row r="34" spans="1:68" s="3" customFormat="1" x14ac:dyDescent="0.2">
      <c r="A34" s="16" t="s">
        <v>19</v>
      </c>
      <c r="B34" s="16"/>
      <c r="C34" s="27">
        <f>'Non-wage Inputs'!I51/1000+'Headcount Inputs'!L47/1000+'Headcount Inputs'!GN47/1000+'Non-wage Inputs'!I55/1000+'Headcount Inputs'!L51/1000+'Headcount Inputs'!GN51/1000</f>
        <v>10.942876712328768</v>
      </c>
      <c r="D34" s="27">
        <f>'Non-wage Inputs'!J51/1000+'Headcount Inputs'!M47/1000+'Headcount Inputs'!GO47/1000+'Non-wage Inputs'!J55/1000+'Headcount Inputs'!M51/1000+'Headcount Inputs'!GO51/1000</f>
        <v>10.353013698630139</v>
      </c>
      <c r="E34" s="27">
        <f>'Non-wage Inputs'!K51/1000+'Headcount Inputs'!N47/1000+'Headcount Inputs'!GP47/1000+'Non-wage Inputs'!K55/1000+'Headcount Inputs'!N51/1000+'Headcount Inputs'!GP51/1000</f>
        <v>10.942876712328768</v>
      </c>
      <c r="F34" s="27">
        <f>'Non-wage Inputs'!L51/1000+'Headcount Inputs'!O47/1000+'Headcount Inputs'!GQ47/1000+'Non-wage Inputs'!L55/1000+'Headcount Inputs'!O51/1000+'Headcount Inputs'!GQ51/1000</f>
        <v>10.647945205479452</v>
      </c>
      <c r="G34" s="27">
        <f>'Non-wage Inputs'!M51/1000+'Headcount Inputs'!P47/1000+'Headcount Inputs'!GR47/1000+'Non-wage Inputs'!M55/1000+'Headcount Inputs'!P51/1000+'Headcount Inputs'!GR51/1000</f>
        <v>10.942876712328768</v>
      </c>
      <c r="H34" s="27">
        <f>'Non-wage Inputs'!N51/1000+'Headcount Inputs'!Q47/1000+'Headcount Inputs'!GS47/1000+'Non-wage Inputs'!N55/1000+'Headcount Inputs'!Q51/1000+'Headcount Inputs'!GS51/1000</f>
        <v>10.647945205479452</v>
      </c>
      <c r="I34" s="27">
        <f>'Non-wage Inputs'!O51/1000+'Headcount Inputs'!R47/1000+'Headcount Inputs'!GT47/1000+'Non-wage Inputs'!O55/1000+'Headcount Inputs'!R51/1000+'Headcount Inputs'!GT51/1000</f>
        <v>10.942876712328768</v>
      </c>
      <c r="J34" s="27">
        <f>'Non-wage Inputs'!P51/1000+'Headcount Inputs'!S47/1000+'Headcount Inputs'!GU47/1000+'Non-wage Inputs'!P55/1000+'Headcount Inputs'!S51/1000+'Headcount Inputs'!GU51/1000</f>
        <v>10.942876712328768</v>
      </c>
      <c r="K34" s="27">
        <f>'Non-wage Inputs'!Q51/1000+'Headcount Inputs'!T47/1000+'Headcount Inputs'!GV47/1000+'Non-wage Inputs'!Q55/1000+'Headcount Inputs'!T51/1000+'Headcount Inputs'!GV51/1000</f>
        <v>10.647945205479452</v>
      </c>
      <c r="L34" s="27">
        <f>'Non-wage Inputs'!R51/1000+'Headcount Inputs'!U47/1000+'Headcount Inputs'!GW47/1000+'Non-wage Inputs'!R55/1000+'Headcount Inputs'!U51/1000+'Headcount Inputs'!GW51/1000</f>
        <v>10.942876712328768</v>
      </c>
      <c r="M34" s="27">
        <f>'Non-wage Inputs'!S51/1000+'Headcount Inputs'!V47/1000+'Headcount Inputs'!GX47/1000+'Non-wage Inputs'!S55/1000+'Headcount Inputs'!V51/1000+'Headcount Inputs'!GX51/1000</f>
        <v>10.647945205479452</v>
      </c>
      <c r="N34" s="27">
        <f>'Non-wage Inputs'!T51/1000+'Headcount Inputs'!W47/1000+'Headcount Inputs'!GY47/1000+'Non-wage Inputs'!T55/1000+'Headcount Inputs'!W51/1000+'Headcount Inputs'!GY51/1000</f>
        <v>10.942876712328768</v>
      </c>
      <c r="O34" s="27">
        <f>'Non-wage Inputs'!U51/1000+'Headcount Inputs'!X47/1000+'Headcount Inputs'!GZ47/1000+'Non-wage Inputs'!U55/1000+'Headcount Inputs'!X51/1000+'Headcount Inputs'!GZ51/1000</f>
        <v>10.942876712328768</v>
      </c>
      <c r="P34" s="27">
        <f>'Non-wage Inputs'!V51/1000+'Headcount Inputs'!Y47/1000+'Headcount Inputs'!HA47/1000+'Non-wage Inputs'!V55/1000+'Headcount Inputs'!Y51/1000+'Headcount Inputs'!HA51/1000</f>
        <v>10.058082191780823</v>
      </c>
      <c r="Q34" s="27">
        <f>'Non-wage Inputs'!W51/1000+'Headcount Inputs'!Z47/1000+'Headcount Inputs'!HB47/1000+'Non-wage Inputs'!W55/1000+'Headcount Inputs'!Z51/1000+'Headcount Inputs'!HB51/1000</f>
        <v>10.942876712328768</v>
      </c>
      <c r="R34" s="27">
        <f>'Non-wage Inputs'!X51/1000+'Headcount Inputs'!AA47/1000+'Headcount Inputs'!HC47/1000+'Non-wage Inputs'!X55/1000+'Headcount Inputs'!AA51/1000+'Headcount Inputs'!HC51/1000</f>
        <v>10.647945205479452</v>
      </c>
      <c r="S34" s="27">
        <f>'Non-wage Inputs'!Y51/1000+'Headcount Inputs'!AB47/1000+'Headcount Inputs'!HD47/1000+'Non-wage Inputs'!Y55/1000+'Headcount Inputs'!AB51/1000+'Headcount Inputs'!HD51/1000</f>
        <v>10.942876712328768</v>
      </c>
      <c r="T34" s="27">
        <f>'Non-wage Inputs'!Z51/1000+'Headcount Inputs'!AC47/1000+'Headcount Inputs'!HE47/1000+'Non-wage Inputs'!Z55/1000+'Headcount Inputs'!AC51/1000+'Headcount Inputs'!HE51/1000</f>
        <v>10.647945205479452</v>
      </c>
      <c r="U34" s="27">
        <f>'Non-wage Inputs'!AA51/1000+'Headcount Inputs'!AD47/1000+'Headcount Inputs'!HF47/1000+'Non-wage Inputs'!AA55/1000+'Headcount Inputs'!AD51/1000+'Headcount Inputs'!HF51/1000</f>
        <v>10.942876712328768</v>
      </c>
      <c r="V34" s="27">
        <f>'Non-wage Inputs'!AB51/1000+'Headcount Inputs'!AE47/1000+'Headcount Inputs'!HG47/1000+'Non-wage Inputs'!AB55/1000+'Headcount Inputs'!AE51/1000+'Headcount Inputs'!HG51/1000</f>
        <v>10.942876712328768</v>
      </c>
      <c r="W34" s="27">
        <f>'Non-wage Inputs'!AC51/1000+'Headcount Inputs'!AF47/1000+'Headcount Inputs'!HH47/1000+'Non-wage Inputs'!AC55/1000+'Headcount Inputs'!AF51/1000+'Headcount Inputs'!HH51/1000</f>
        <v>10.647945205479452</v>
      </c>
      <c r="X34" s="27">
        <f>'Non-wage Inputs'!AD51/1000+'Headcount Inputs'!AG47/1000+'Headcount Inputs'!HI47/1000+'Non-wage Inputs'!AD55/1000+'Headcount Inputs'!AG51/1000+'Headcount Inputs'!HI51/1000</f>
        <v>10.942876712328768</v>
      </c>
      <c r="Y34" s="27">
        <f>'Non-wage Inputs'!AE51/1000+'Headcount Inputs'!AH47/1000+'Headcount Inputs'!HJ47/1000+'Non-wage Inputs'!AE55/1000+'Headcount Inputs'!AH51/1000+'Headcount Inputs'!HJ51/1000</f>
        <v>10.647945205479452</v>
      </c>
      <c r="Z34" s="27">
        <f>'Non-wage Inputs'!AF51/1000+'Headcount Inputs'!AI47/1000+'Headcount Inputs'!HK47/1000+'Non-wage Inputs'!AF55/1000+'Headcount Inputs'!AI51/1000+'Headcount Inputs'!HK51/1000</f>
        <v>10.942876712328768</v>
      </c>
      <c r="AA34" s="27">
        <f>'Non-wage Inputs'!AG51/1000+'Headcount Inputs'!AJ47/1000+'Headcount Inputs'!HL47/1000+'Non-wage Inputs'!AG55/1000+'Headcount Inputs'!AJ51/1000+'Headcount Inputs'!HL51/1000</f>
        <v>10.942876712328768</v>
      </c>
      <c r="AB34" s="27">
        <f>'Non-wage Inputs'!AH51/1000+'Headcount Inputs'!AK47/1000+'Headcount Inputs'!HM47/1000+'Non-wage Inputs'!AH55/1000+'Headcount Inputs'!AK51/1000+'Headcount Inputs'!HM51/1000</f>
        <v>10.058082191780823</v>
      </c>
      <c r="AC34" s="27">
        <f>'Non-wage Inputs'!AI51/1000+'Headcount Inputs'!AL47/1000+'Headcount Inputs'!HN47/1000+'Non-wage Inputs'!AI55/1000+'Headcount Inputs'!AL51/1000+'Headcount Inputs'!HN51/1000</f>
        <v>10.942876712328768</v>
      </c>
      <c r="AD34" s="27">
        <f>'Non-wage Inputs'!AJ51/1000+'Headcount Inputs'!AM47/1000+'Headcount Inputs'!HO47/1000+'Non-wage Inputs'!AJ55/1000+'Headcount Inputs'!AM51/1000+'Headcount Inputs'!HO51/1000</f>
        <v>10.647945205479452</v>
      </c>
      <c r="AE34" s="27">
        <f>'Non-wage Inputs'!AK51/1000+'Headcount Inputs'!AN47/1000+'Headcount Inputs'!HP47/1000+'Non-wage Inputs'!AK55/1000+'Headcount Inputs'!AN51/1000+'Headcount Inputs'!HP51/1000</f>
        <v>10.942876712328768</v>
      </c>
      <c r="AF34" s="27">
        <f>'Non-wage Inputs'!AL51/1000+'Headcount Inputs'!AO47/1000+'Headcount Inputs'!HQ47/1000+'Non-wage Inputs'!AL55/1000+'Headcount Inputs'!AO51/1000+'Headcount Inputs'!HQ51/1000</f>
        <v>10.647945205479452</v>
      </c>
      <c r="AG34" s="27">
        <f>'Non-wage Inputs'!AM51/1000+'Headcount Inputs'!AP47/1000+'Headcount Inputs'!HR47/1000+'Non-wage Inputs'!AM55/1000+'Headcount Inputs'!AP51/1000+'Headcount Inputs'!HR51/1000</f>
        <v>10.942876712328768</v>
      </c>
      <c r="AH34" s="27">
        <f>'Non-wage Inputs'!AN51/1000+'Headcount Inputs'!AQ47/1000+'Headcount Inputs'!HS47/1000+'Non-wage Inputs'!AN55/1000+'Headcount Inputs'!AQ51/1000+'Headcount Inputs'!HS51/1000</f>
        <v>10.942876712328768</v>
      </c>
      <c r="AI34" s="27">
        <f>'Non-wage Inputs'!AO51/1000+'Headcount Inputs'!AR47/1000+'Headcount Inputs'!HT47/1000+'Non-wage Inputs'!AO55/1000+'Headcount Inputs'!AR51/1000+'Headcount Inputs'!HT51/1000</f>
        <v>10.647945205479452</v>
      </c>
      <c r="AJ34" s="27">
        <f>'Non-wage Inputs'!AP51/1000+'Headcount Inputs'!AS47/1000+'Headcount Inputs'!HU47/1000+'Non-wage Inputs'!AP55/1000+'Headcount Inputs'!AS51/1000+'Headcount Inputs'!HU51/1000</f>
        <v>10.942876712328768</v>
      </c>
      <c r="AK34" s="27">
        <f>'Non-wage Inputs'!AQ51/1000+'Headcount Inputs'!AT47/1000+'Headcount Inputs'!HV47/1000+'Non-wage Inputs'!AQ55/1000+'Headcount Inputs'!AT51/1000+'Headcount Inputs'!HV51/1000</f>
        <v>10.647945205479452</v>
      </c>
      <c r="AL34" s="27">
        <f>'Non-wage Inputs'!AR51/1000+'Headcount Inputs'!AU47/1000+'Headcount Inputs'!HW47/1000+'Non-wage Inputs'!AR55/1000+'Headcount Inputs'!AU51/1000+'Headcount Inputs'!HW51/1000</f>
        <v>10.942876712328768</v>
      </c>
      <c r="AM34" s="27">
        <f>'Non-wage Inputs'!AS51/1000+'Headcount Inputs'!AV47/1000+'Headcount Inputs'!HX47/1000+'Non-wage Inputs'!AS55/1000+'Headcount Inputs'!AV51/1000+'Headcount Inputs'!HX51/1000</f>
        <v>10.942876712328768</v>
      </c>
      <c r="AN34" s="27">
        <f>'Non-wage Inputs'!AT51/1000+'Headcount Inputs'!AW47/1000+'Headcount Inputs'!HY47/1000+'Non-wage Inputs'!AT55/1000+'Headcount Inputs'!AW51/1000+'Headcount Inputs'!HY51/1000</f>
        <v>10.058082191780823</v>
      </c>
      <c r="AO34" s="27">
        <f>'Non-wage Inputs'!AU51/1000+'Headcount Inputs'!AX47/1000+'Headcount Inputs'!HZ47/1000+'Non-wage Inputs'!AU55/1000+'Headcount Inputs'!AX51/1000+'Headcount Inputs'!HZ51/1000</f>
        <v>10.942876712328768</v>
      </c>
      <c r="AP34" s="27">
        <f>'Non-wage Inputs'!AV51/1000+'Headcount Inputs'!AY47/1000+'Headcount Inputs'!IA47/1000+'Non-wage Inputs'!AV55/1000+'Headcount Inputs'!AY51/1000+'Headcount Inputs'!IA51/1000</f>
        <v>10.647945205479452</v>
      </c>
      <c r="AQ34" s="27">
        <f>'Non-wage Inputs'!AW51/1000+'Headcount Inputs'!AZ47/1000+'Headcount Inputs'!IB47/1000+'Non-wage Inputs'!AW55/1000+'Headcount Inputs'!AZ51/1000+'Headcount Inputs'!IB51/1000</f>
        <v>10.942876712328768</v>
      </c>
      <c r="AR34" s="27">
        <f>'Non-wage Inputs'!AX51/1000+'Headcount Inputs'!BA47/1000+'Headcount Inputs'!IC47/1000+'Non-wage Inputs'!AX55/1000+'Headcount Inputs'!BA51/1000+'Headcount Inputs'!IC51/1000</f>
        <v>10.647945205479452</v>
      </c>
      <c r="AS34" s="27">
        <f>'Non-wage Inputs'!AY51/1000+'Headcount Inputs'!BB47/1000+'Headcount Inputs'!ID47/1000+'Non-wage Inputs'!AY55/1000+'Headcount Inputs'!BB51/1000+'Headcount Inputs'!ID51/1000</f>
        <v>10.942876712328768</v>
      </c>
      <c r="AT34" s="27">
        <f>'Non-wage Inputs'!AZ51/1000+'Headcount Inputs'!BC47/1000+'Headcount Inputs'!IE47/1000+'Non-wage Inputs'!AZ55/1000+'Headcount Inputs'!BC51/1000+'Headcount Inputs'!IE51/1000</f>
        <v>10.942876712328768</v>
      </c>
      <c r="AU34" s="27">
        <f>'Non-wage Inputs'!BA51/1000+'Headcount Inputs'!BD47/1000+'Headcount Inputs'!IF47/1000+'Non-wage Inputs'!BA55/1000+'Headcount Inputs'!BD51/1000+'Headcount Inputs'!IF51/1000</f>
        <v>10.647945205479452</v>
      </c>
      <c r="AV34" s="27">
        <f>'Non-wage Inputs'!BB51/1000+'Headcount Inputs'!BE47/1000+'Headcount Inputs'!IG47/1000+'Non-wage Inputs'!BB55/1000+'Headcount Inputs'!BE51/1000+'Headcount Inputs'!IG51/1000</f>
        <v>10.942876712328768</v>
      </c>
      <c r="AW34" s="27">
        <f>'Non-wage Inputs'!BC51/1000+'Headcount Inputs'!BF47/1000+'Headcount Inputs'!IH47/1000+'Non-wage Inputs'!BC55/1000+'Headcount Inputs'!BF51/1000+'Headcount Inputs'!IH51/1000</f>
        <v>10.647945205479452</v>
      </c>
      <c r="AX34" s="27">
        <f>'Non-wage Inputs'!BD51/1000+'Headcount Inputs'!BG47/1000+'Headcount Inputs'!II47/1000+'Non-wage Inputs'!BD55/1000+'Headcount Inputs'!BG51/1000+'Headcount Inputs'!II51/1000</f>
        <v>10.942876712328768</v>
      </c>
      <c r="AY34" s="27">
        <f>'Non-wage Inputs'!BE51/1000+'Headcount Inputs'!BH47/1000+'Headcount Inputs'!IJ47/1000+'Non-wage Inputs'!BE55/1000+'Headcount Inputs'!BH51/1000+'Headcount Inputs'!IJ51/1000</f>
        <v>10.942876712328768</v>
      </c>
      <c r="AZ34" s="27">
        <f>'Non-wage Inputs'!BF51/1000+'Headcount Inputs'!BI47/1000+'Headcount Inputs'!IK47/1000+'Non-wage Inputs'!BF55/1000+'Headcount Inputs'!BI51/1000+'Headcount Inputs'!IK51/1000</f>
        <v>10.353013698630139</v>
      </c>
      <c r="BA34" s="27">
        <f>'Non-wage Inputs'!BG51/1000+'Headcount Inputs'!BJ47/1000+'Headcount Inputs'!IL47/1000+'Non-wage Inputs'!BG55/1000+'Headcount Inputs'!BJ51/1000+'Headcount Inputs'!IL51/1000</f>
        <v>10.942876712328768</v>
      </c>
      <c r="BB34" s="27">
        <f>'Non-wage Inputs'!BH51/1000+'Headcount Inputs'!BK47/1000+'Headcount Inputs'!IM47/1000+'Non-wage Inputs'!BH55/1000+'Headcount Inputs'!BK51/1000+'Headcount Inputs'!IM51/1000</f>
        <v>10.647945205479452</v>
      </c>
      <c r="BC34" s="27">
        <f>'Non-wage Inputs'!BI51/1000+'Headcount Inputs'!BL47/1000+'Headcount Inputs'!IN47/1000+'Non-wage Inputs'!BI55/1000+'Headcount Inputs'!BL51/1000+'Headcount Inputs'!IN51/1000</f>
        <v>10.942876712328768</v>
      </c>
      <c r="BD34" s="27">
        <f>'Non-wage Inputs'!BJ51/1000+'Headcount Inputs'!BM47/1000+'Headcount Inputs'!IO47/1000+'Non-wage Inputs'!BJ55/1000+'Headcount Inputs'!BM51/1000+'Headcount Inputs'!IO51/1000</f>
        <v>10.647945205479452</v>
      </c>
      <c r="BE34" s="27">
        <f>'Non-wage Inputs'!BK51/1000+'Headcount Inputs'!BN47/1000+'Headcount Inputs'!IP47/1000+'Non-wage Inputs'!BK55/1000+'Headcount Inputs'!BN51/1000+'Headcount Inputs'!IP51/1000</f>
        <v>10.942876712328768</v>
      </c>
      <c r="BF34" s="27">
        <f>'Non-wage Inputs'!BL51/1000+'Headcount Inputs'!BO47/1000+'Headcount Inputs'!IQ47/1000+'Non-wage Inputs'!BL55/1000+'Headcount Inputs'!BO51/1000+'Headcount Inputs'!IQ51/1000</f>
        <v>10.942876712328768</v>
      </c>
      <c r="BG34" s="27">
        <f>'Non-wage Inputs'!BM51/1000+'Headcount Inputs'!BP47/1000+'Headcount Inputs'!IR47/1000+'Non-wage Inputs'!BM55/1000+'Headcount Inputs'!BP51/1000+'Headcount Inputs'!IR51/1000</f>
        <v>10.647945205479452</v>
      </c>
      <c r="BH34" s="27">
        <f>'Non-wage Inputs'!BN51/1000+'Headcount Inputs'!BQ47/1000+'Headcount Inputs'!IS47/1000+'Non-wage Inputs'!BN55/1000+'Headcount Inputs'!BQ51/1000+'Headcount Inputs'!IS51/1000</f>
        <v>10.942876712328768</v>
      </c>
      <c r="BI34" s="27">
        <f>'Non-wage Inputs'!BO51/1000+'Headcount Inputs'!BR47/1000+'Headcount Inputs'!IT47/1000+'Non-wage Inputs'!BO55/1000+'Headcount Inputs'!BR51/1000+'Headcount Inputs'!IT51/1000</f>
        <v>10.647945205479452</v>
      </c>
      <c r="BJ34" s="27">
        <f>'Non-wage Inputs'!BP51/1000+'Headcount Inputs'!BS47/1000+'Headcount Inputs'!IU47/1000+'Non-wage Inputs'!BP55/1000+'Headcount Inputs'!BS51/1000+'Headcount Inputs'!IU51/1000</f>
        <v>10.942876712328768</v>
      </c>
      <c r="BL34" s="27">
        <f>SUMIF($C$5:$BJ$5,BL$6,$C34:$BJ34)</f>
        <v>129.54493150684934</v>
      </c>
      <c r="BM34" s="27">
        <f>SUMIF($C$5:$BJ$5,BM$6,$C34:$BJ34)</f>
        <v>129.25000000000003</v>
      </c>
      <c r="BN34" s="27">
        <f>SUMIF($C$5:$BJ$5,BN$6,$C34:$BJ34)</f>
        <v>129.25000000000003</v>
      </c>
      <c r="BO34" s="27">
        <f>SUMIF($C$5:$BJ$5,BO$6,$C34:$BJ34)</f>
        <v>129.25000000000003</v>
      </c>
      <c r="BP34" s="27">
        <f>SUMIF($C$5:$BJ$5,BP$6,$C34:$BJ34)</f>
        <v>129.54493150684934</v>
      </c>
    </row>
    <row r="35" spans="1:68" s="3" customFormat="1" x14ac:dyDescent="0.2">
      <c r="A35" s="33" t="s">
        <v>18</v>
      </c>
      <c r="B35" s="16"/>
      <c r="C35" s="34">
        <f t="shared" ref="C35:BJ35" si="15">IF(IFERROR(C34/C$17,"N/M")="N/M","N/M",IF(ABS(C34/C$17)&gt;1,"N/M",C34/C$17))</f>
        <v>0.68179917210771135</v>
      </c>
      <c r="D35" s="34">
        <f t="shared" si="15"/>
        <v>0.51507530838955917</v>
      </c>
      <c r="E35" s="34">
        <f t="shared" si="15"/>
        <v>0.45312118891630515</v>
      </c>
      <c r="F35" s="34">
        <f t="shared" si="15"/>
        <v>0.377586709414165</v>
      </c>
      <c r="G35" s="34">
        <f t="shared" si="15"/>
        <v>0.33931400658383776</v>
      </c>
      <c r="H35" s="34">
        <f t="shared" si="15"/>
        <v>0.29333182384240919</v>
      </c>
      <c r="I35" s="34">
        <f t="shared" si="15"/>
        <v>0.27119892719526068</v>
      </c>
      <c r="J35" s="34">
        <f t="shared" si="15"/>
        <v>0.24646118721461191</v>
      </c>
      <c r="K35" s="34">
        <f t="shared" si="15"/>
        <v>0.21977183086644894</v>
      </c>
      <c r="L35" s="34">
        <f t="shared" si="15"/>
        <v>0.20843574690150035</v>
      </c>
      <c r="M35" s="34">
        <f t="shared" si="15"/>
        <v>0.18829257657788598</v>
      </c>
      <c r="N35" s="34">
        <f t="shared" si="15"/>
        <v>0.18057552330575524</v>
      </c>
      <c r="O35" s="34">
        <f t="shared" si="15"/>
        <v>0.16874135254169267</v>
      </c>
      <c r="P35" s="34">
        <f t="shared" si="15"/>
        <v>0.14555835299248659</v>
      </c>
      <c r="Q35" s="34">
        <f t="shared" si="15"/>
        <v>0.14918713990904933</v>
      </c>
      <c r="R35" s="34">
        <f t="shared" si="15"/>
        <v>0.13721578873040532</v>
      </c>
      <c r="S35" s="34">
        <f t="shared" si="15"/>
        <v>0.1336942787089648</v>
      </c>
      <c r="T35" s="34">
        <f t="shared" si="15"/>
        <v>0.12366951458164289</v>
      </c>
      <c r="U35" s="34">
        <f t="shared" si="15"/>
        <v>0.12111651037441915</v>
      </c>
      <c r="V35" s="34">
        <f t="shared" si="15"/>
        <v>0.11567522951721743</v>
      </c>
      <c r="W35" s="34">
        <f t="shared" si="15"/>
        <v>0.10771821148689381</v>
      </c>
      <c r="X35" s="34">
        <f t="shared" si="15"/>
        <v>0.10613847441637991</v>
      </c>
      <c r="Y35" s="34">
        <f t="shared" si="15"/>
        <v>9.9189056408751308E-2</v>
      </c>
      <c r="Z35" s="34">
        <f t="shared" si="15"/>
        <v>9.8054450827318715E-2</v>
      </c>
      <c r="AA35" s="34">
        <f t="shared" si="15"/>
        <v>9.5155449672424078E-2</v>
      </c>
      <c r="AB35" s="34">
        <f t="shared" si="15"/>
        <v>8.4950018511662354E-2</v>
      </c>
      <c r="AC35" s="34">
        <f t="shared" si="15"/>
        <v>8.9842994354094985E-2</v>
      </c>
      <c r="AD35" s="34">
        <f t="shared" si="15"/>
        <v>8.5047485666768785E-2</v>
      </c>
      <c r="AE35" s="34">
        <f t="shared" si="15"/>
        <v>8.5092353906133511E-2</v>
      </c>
      <c r="AF35" s="34">
        <f t="shared" si="15"/>
        <v>8.0666251556662516E-2</v>
      </c>
      <c r="AG35" s="34">
        <f t="shared" si="15"/>
        <v>8.0818882661216895E-2</v>
      </c>
      <c r="AH35" s="34">
        <f t="shared" si="15"/>
        <v>7.8839169397181316E-2</v>
      </c>
      <c r="AI35" s="34">
        <f t="shared" si="15"/>
        <v>7.4880064736142421E-2</v>
      </c>
      <c r="AJ35" s="34">
        <f t="shared" si="15"/>
        <v>7.5157120276983305E-2</v>
      </c>
      <c r="AK35" s="34">
        <f t="shared" si="15"/>
        <v>7.146271949986209E-2</v>
      </c>
      <c r="AL35" s="34">
        <f t="shared" si="15"/>
        <v>7.1803652968036535E-2</v>
      </c>
      <c r="AM35" s="34">
        <f t="shared" si="15"/>
        <v>7.0169135699447063E-2</v>
      </c>
      <c r="AN35" s="34">
        <f t="shared" si="15"/>
        <v>6.3060076437497323E-2</v>
      </c>
      <c r="AO35" s="34">
        <f t="shared" si="15"/>
        <v>6.7113625957244821E-2</v>
      </c>
      <c r="AP35" s="34">
        <f t="shared" si="15"/>
        <v>6.3913236527487705E-2</v>
      </c>
      <c r="AQ35" s="34">
        <f t="shared" si="15"/>
        <v>6.4313116146510543E-2</v>
      </c>
      <c r="AR35" s="34">
        <f t="shared" si="15"/>
        <v>6.1300778385028516E-2</v>
      </c>
      <c r="AS35" s="34">
        <f t="shared" si="15"/>
        <v>6.1736963116100246E-2</v>
      </c>
      <c r="AT35" s="34">
        <f t="shared" si="15"/>
        <v>6.0524760577039642E-2</v>
      </c>
      <c r="AU35" s="34">
        <f t="shared" si="15"/>
        <v>5.7759398999074868E-2</v>
      </c>
      <c r="AV35" s="34">
        <f t="shared" si="15"/>
        <v>5.8237768559493176E-2</v>
      </c>
      <c r="AW35" s="34">
        <f t="shared" si="15"/>
        <v>5.5617368532146529E-2</v>
      </c>
      <c r="AX35" s="34">
        <f t="shared" si="15"/>
        <v>5.6117316473480866E-2</v>
      </c>
      <c r="AY35" s="34">
        <f t="shared" si="15"/>
        <v>5.5072353861745187E-2</v>
      </c>
      <c r="AZ35" s="34">
        <f t="shared" si="15"/>
        <v>5.1151253451729939E-2</v>
      </c>
      <c r="BA35" s="34">
        <f t="shared" si="15"/>
        <v>5.3094986474181316E-2</v>
      </c>
      <c r="BB35" s="34">
        <f t="shared" si="15"/>
        <v>5.0752837013724746E-2</v>
      </c>
      <c r="BC35" s="34">
        <f t="shared" si="15"/>
        <v>5.1254691861024673E-2</v>
      </c>
      <c r="BD35" s="34">
        <f t="shared" si="15"/>
        <v>4.9023688791341863E-2</v>
      </c>
      <c r="BE35" s="34">
        <f t="shared" si="15"/>
        <v>4.953769448768116E-2</v>
      </c>
      <c r="BF35" s="34">
        <f t="shared" si="15"/>
        <v>4.872162383049318E-2</v>
      </c>
      <c r="BG35" s="34">
        <f t="shared" si="15"/>
        <v>4.6640145446690547E-2</v>
      </c>
      <c r="BH35" s="34">
        <f t="shared" si="15"/>
        <v>4.7167572035899864E-2</v>
      </c>
      <c r="BI35" s="34">
        <f t="shared" si="15"/>
        <v>4.5175838801355339E-2</v>
      </c>
      <c r="BJ35" s="34">
        <f t="shared" si="15"/>
        <v>4.5709593618750079E-2</v>
      </c>
      <c r="BK35" s="35"/>
      <c r="BL35" s="34">
        <f>IF(IFERROR(BL34/BL$17,"N/M")="N/M","N/M",IF(ABS(BL34/BL$17)&gt;1,"N/M",BL34/BL$17))</f>
        <v>0.28168065124342101</v>
      </c>
      <c r="BM35" s="34">
        <f>IF(IFERROR(BM34/BM$17,"N/M")="N/M","N/M",IF(ABS(BM34/BM$17)&gt;1,"N/M",BM34/BM$17))</f>
        <v>0.12208368754132429</v>
      </c>
      <c r="BN35" s="34">
        <f>IF(IFERROR(BN34/BN$17,"N/M")="N/M","N/M",IF(ABS(BN34/BN$17)&gt;1,"N/M",BN34/BN$17))</f>
        <v>8.0559710795312905E-2</v>
      </c>
      <c r="BO35" s="34">
        <f>IF(IFERROR(BO34/BO$17,"N/M")="N/M","N/M",IF(ABS(BO34/BO$17)&gt;1,"N/M",BO34/BO$17))</f>
        <v>6.1381013439711279E-2</v>
      </c>
      <c r="BP35" s="34">
        <f>IF(IFERROR(BP34/BP$17,"N/M")="N/M","N/M",IF(ABS(BP34/BP$17)&gt;1,"N/M",BP34/BP$17))</f>
        <v>4.9282862172582112E-2</v>
      </c>
    </row>
    <row r="36" spans="1:68" s="3" customFormat="1" x14ac:dyDescent="0.2">
      <c r="A36" s="15"/>
      <c r="B36" s="16"/>
      <c r="C36" s="24"/>
      <c r="D36" s="29"/>
      <c r="E36" s="24"/>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L36" s="29"/>
      <c r="BM36" s="29"/>
      <c r="BN36" s="29"/>
      <c r="BO36" s="29"/>
      <c r="BP36" s="29"/>
    </row>
    <row r="37" spans="1:68" s="3" customFormat="1" x14ac:dyDescent="0.2">
      <c r="A37" s="22" t="s">
        <v>20</v>
      </c>
      <c r="B37" s="22"/>
      <c r="C37" s="25">
        <f t="shared" ref="C37:BJ37" si="16">+C23+C28+C31+C34</f>
        <v>180.20728082191783</v>
      </c>
      <c r="D37" s="25">
        <f t="shared" si="16"/>
        <v>176.04874657534248</v>
      </c>
      <c r="E37" s="25">
        <f t="shared" si="16"/>
        <v>105.20728082191782</v>
      </c>
      <c r="F37" s="25">
        <f t="shared" si="16"/>
        <v>85.128013698630127</v>
      </c>
      <c r="G37" s="25">
        <f t="shared" si="16"/>
        <v>87.20728082191782</v>
      </c>
      <c r="H37" s="25">
        <f t="shared" si="16"/>
        <v>85.128013698630127</v>
      </c>
      <c r="I37" s="25">
        <f t="shared" si="16"/>
        <v>87.20728082191782</v>
      </c>
      <c r="J37" s="25">
        <f t="shared" si="16"/>
        <v>87.20728082191782</v>
      </c>
      <c r="K37" s="25">
        <f t="shared" si="16"/>
        <v>85.128013698630127</v>
      </c>
      <c r="L37" s="25">
        <f t="shared" si="16"/>
        <v>87.20728082191782</v>
      </c>
      <c r="M37" s="25">
        <f t="shared" si="16"/>
        <v>85.128013698630127</v>
      </c>
      <c r="N37" s="25">
        <f t="shared" si="16"/>
        <v>79.70728082191782</v>
      </c>
      <c r="O37" s="25">
        <f t="shared" si="16"/>
        <v>79.70728082191782</v>
      </c>
      <c r="P37" s="25">
        <f t="shared" si="16"/>
        <v>73.469479452054784</v>
      </c>
      <c r="Q37" s="25">
        <f t="shared" si="16"/>
        <v>79.70728082191782</v>
      </c>
      <c r="R37" s="25">
        <f t="shared" si="16"/>
        <v>77.628013698630127</v>
      </c>
      <c r="S37" s="25">
        <f t="shared" si="16"/>
        <v>79.70728082191782</v>
      </c>
      <c r="T37" s="25">
        <f t="shared" si="16"/>
        <v>77.628013698630127</v>
      </c>
      <c r="U37" s="25">
        <f t="shared" si="16"/>
        <v>79.70728082191782</v>
      </c>
      <c r="V37" s="25">
        <f t="shared" si="16"/>
        <v>79.70728082191782</v>
      </c>
      <c r="W37" s="25">
        <f t="shared" si="16"/>
        <v>77.628013698630127</v>
      </c>
      <c r="X37" s="25">
        <f t="shared" si="16"/>
        <v>79.70728082191782</v>
      </c>
      <c r="Y37" s="25">
        <f t="shared" si="16"/>
        <v>77.628013698630127</v>
      </c>
      <c r="Z37" s="25">
        <f t="shared" si="16"/>
        <v>79.70728082191782</v>
      </c>
      <c r="AA37" s="25">
        <f t="shared" si="16"/>
        <v>79.70728082191782</v>
      </c>
      <c r="AB37" s="25">
        <f t="shared" si="16"/>
        <v>73.469479452054784</v>
      </c>
      <c r="AC37" s="25">
        <f t="shared" si="16"/>
        <v>79.70728082191782</v>
      </c>
      <c r="AD37" s="25">
        <f t="shared" si="16"/>
        <v>77.628013698630127</v>
      </c>
      <c r="AE37" s="25">
        <f t="shared" si="16"/>
        <v>79.70728082191782</v>
      </c>
      <c r="AF37" s="25">
        <f t="shared" si="16"/>
        <v>77.628013698630127</v>
      </c>
      <c r="AG37" s="25">
        <f t="shared" si="16"/>
        <v>79.70728082191782</v>
      </c>
      <c r="AH37" s="25">
        <f t="shared" si="16"/>
        <v>79.70728082191782</v>
      </c>
      <c r="AI37" s="25">
        <f t="shared" si="16"/>
        <v>77.628013698630127</v>
      </c>
      <c r="AJ37" s="25">
        <f t="shared" si="16"/>
        <v>79.70728082191782</v>
      </c>
      <c r="AK37" s="25">
        <f t="shared" si="16"/>
        <v>77.628013698630127</v>
      </c>
      <c r="AL37" s="25">
        <f t="shared" si="16"/>
        <v>79.70728082191782</v>
      </c>
      <c r="AM37" s="25">
        <f t="shared" si="16"/>
        <v>79.70728082191782</v>
      </c>
      <c r="AN37" s="25">
        <f t="shared" si="16"/>
        <v>73.469479452054784</v>
      </c>
      <c r="AO37" s="25">
        <f t="shared" si="16"/>
        <v>79.70728082191782</v>
      </c>
      <c r="AP37" s="25">
        <f t="shared" si="16"/>
        <v>77.628013698630127</v>
      </c>
      <c r="AQ37" s="25">
        <f t="shared" si="16"/>
        <v>79.70728082191782</v>
      </c>
      <c r="AR37" s="25">
        <f t="shared" si="16"/>
        <v>77.628013698630127</v>
      </c>
      <c r="AS37" s="25">
        <f t="shared" si="16"/>
        <v>79.70728082191782</v>
      </c>
      <c r="AT37" s="25">
        <f t="shared" si="16"/>
        <v>79.70728082191782</v>
      </c>
      <c r="AU37" s="25">
        <f t="shared" si="16"/>
        <v>77.628013698630127</v>
      </c>
      <c r="AV37" s="25">
        <f t="shared" si="16"/>
        <v>79.70728082191782</v>
      </c>
      <c r="AW37" s="25">
        <f t="shared" si="16"/>
        <v>77.628013698630127</v>
      </c>
      <c r="AX37" s="25">
        <f t="shared" si="16"/>
        <v>79.70728082191782</v>
      </c>
      <c r="AY37" s="25">
        <f t="shared" si="16"/>
        <v>79.70728082191782</v>
      </c>
      <c r="AZ37" s="25">
        <f t="shared" si="16"/>
        <v>75.548746575342477</v>
      </c>
      <c r="BA37" s="25">
        <f t="shared" si="16"/>
        <v>79.70728082191782</v>
      </c>
      <c r="BB37" s="25">
        <f t="shared" si="16"/>
        <v>77.628013698630127</v>
      </c>
      <c r="BC37" s="25">
        <f t="shared" si="16"/>
        <v>79.70728082191782</v>
      </c>
      <c r="BD37" s="25">
        <f t="shared" si="16"/>
        <v>77.628013698630127</v>
      </c>
      <c r="BE37" s="25">
        <f t="shared" si="16"/>
        <v>79.70728082191782</v>
      </c>
      <c r="BF37" s="25">
        <f t="shared" si="16"/>
        <v>79.70728082191782</v>
      </c>
      <c r="BG37" s="25">
        <f t="shared" si="16"/>
        <v>77.628013698630127</v>
      </c>
      <c r="BH37" s="25">
        <f t="shared" si="16"/>
        <v>79.70728082191782</v>
      </c>
      <c r="BI37" s="25">
        <f t="shared" si="16"/>
        <v>77.628013698630127</v>
      </c>
      <c r="BJ37" s="25">
        <f t="shared" si="16"/>
        <v>79.70728082191782</v>
      </c>
      <c r="BL37" s="25">
        <f>SUMIF($C$5:$BJ$5,BL$6,$C37:$BJ37)</f>
        <v>1230.5117671232877</v>
      </c>
      <c r="BM37" s="25">
        <f>SUMIF($C$5:$BJ$5,BM$6,$C37:$BJ37)</f>
        <v>941.9325</v>
      </c>
      <c r="BN37" s="25">
        <f>SUMIF($C$5:$BJ$5,BN$6,$C37:$BJ37)</f>
        <v>941.9325</v>
      </c>
      <c r="BO37" s="25">
        <f>SUMIF($C$5:$BJ$5,BO$6,$C37:$BJ37)</f>
        <v>941.9325</v>
      </c>
      <c r="BP37" s="25">
        <f>SUMIF($C$5:$BJ$5,BP$6,$C37:$BJ37)</f>
        <v>944.01176712328777</v>
      </c>
    </row>
    <row r="38" spans="1:68" s="3" customFormat="1" x14ac:dyDescent="0.2">
      <c r="A38" s="15"/>
      <c r="B38" s="16"/>
      <c r="C38" s="24"/>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L38" s="29"/>
      <c r="BM38" s="29"/>
      <c r="BN38" s="29"/>
      <c r="BO38" s="29"/>
      <c r="BP38" s="29"/>
    </row>
    <row r="39" spans="1:68" s="3" customFormat="1" x14ac:dyDescent="0.2">
      <c r="A39" s="16" t="s">
        <v>21</v>
      </c>
      <c r="B39" s="1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L39" s="27">
        <f>SUMIF($C$5:$BJ$5,BL$6,$C39:$BJ39)</f>
        <v>0</v>
      </c>
      <c r="BM39" s="27">
        <f>SUMIF($C$5:$BJ$5,BM$6,$C39:$BJ39)</f>
        <v>0</v>
      </c>
      <c r="BN39" s="27">
        <f>SUMIF($C$5:$BJ$5,BN$6,$C39:$BJ39)</f>
        <v>0</v>
      </c>
      <c r="BO39" s="27">
        <f>SUMIF($C$5:$BJ$5,BO$6,$C39:$BJ39)</f>
        <v>0</v>
      </c>
      <c r="BP39" s="27">
        <f>SUMIF($C$5:$BJ$5,BP$6,$C39:$BJ39)</f>
        <v>0</v>
      </c>
    </row>
    <row r="40" spans="1:68" s="3" customFormat="1" x14ac:dyDescent="0.2">
      <c r="A40" s="15"/>
      <c r="B40" s="16"/>
      <c r="C40" s="27"/>
      <c r="D40" s="29"/>
      <c r="E40" s="27"/>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L40" s="29"/>
      <c r="BM40" s="29"/>
      <c r="BN40" s="29"/>
      <c r="BO40" s="29"/>
      <c r="BP40" s="29"/>
    </row>
    <row r="41" spans="1:68" s="3" customFormat="1" x14ac:dyDescent="0.2">
      <c r="A41" s="15" t="s">
        <v>22</v>
      </c>
      <c r="B41" s="16"/>
      <c r="C41" s="30">
        <f t="shared" ref="C41:BJ41" si="17">C17-C37</f>
        <v>-164.15728082191782</v>
      </c>
      <c r="D41" s="30">
        <f t="shared" si="17"/>
        <v>-155.94874657534248</v>
      </c>
      <c r="E41" s="30">
        <f t="shared" si="17"/>
        <v>-81.057280821917828</v>
      </c>
      <c r="F41" s="30">
        <f t="shared" si="17"/>
        <v>-56.928013698630124</v>
      </c>
      <c r="G41" s="30">
        <f t="shared" si="17"/>
        <v>-54.95728082191782</v>
      </c>
      <c r="H41" s="30">
        <f t="shared" si="17"/>
        <v>-48.82801369863013</v>
      </c>
      <c r="I41" s="30">
        <f t="shared" si="17"/>
        <v>-46.857280821917819</v>
      </c>
      <c r="J41" s="30">
        <f t="shared" si="17"/>
        <v>-42.807280821917821</v>
      </c>
      <c r="K41" s="30">
        <f t="shared" si="17"/>
        <v>-36.678013698630124</v>
      </c>
      <c r="L41" s="30">
        <f t="shared" si="17"/>
        <v>-34.70728082191782</v>
      </c>
      <c r="M41" s="30">
        <f t="shared" si="17"/>
        <v>-28.57801369863013</v>
      </c>
      <c r="N41" s="30">
        <f t="shared" si="17"/>
        <v>-19.107280821917819</v>
      </c>
      <c r="O41" s="30">
        <f t="shared" si="17"/>
        <v>-14.857280821917826</v>
      </c>
      <c r="P41" s="30">
        <f t="shared" si="17"/>
        <v>-4.3694794520547902</v>
      </c>
      <c r="Q41" s="30">
        <f t="shared" si="17"/>
        <v>-6.3572808219178256</v>
      </c>
      <c r="R41" s="30">
        <f t="shared" si="17"/>
        <v>-2.8013698630132922E-2</v>
      </c>
      <c r="S41" s="30">
        <f t="shared" si="17"/>
        <v>2.1427191780821744</v>
      </c>
      <c r="T41" s="30">
        <f t="shared" si="17"/>
        <v>8.4719863013698671</v>
      </c>
      <c r="U41" s="30">
        <f t="shared" si="17"/>
        <v>10.642719178082174</v>
      </c>
      <c r="V41" s="30">
        <f t="shared" si="17"/>
        <v>14.892719178082174</v>
      </c>
      <c r="W41" s="30">
        <f t="shared" si="17"/>
        <v>21.221986301369867</v>
      </c>
      <c r="X41" s="30">
        <f t="shared" si="17"/>
        <v>23.392719178082174</v>
      </c>
      <c r="Y41" s="30">
        <f t="shared" si="17"/>
        <v>29.721986301369867</v>
      </c>
      <c r="Z41" s="30">
        <f t="shared" si="17"/>
        <v>31.892719178082174</v>
      </c>
      <c r="AA41" s="30">
        <f t="shared" si="17"/>
        <v>35.29271917808218</v>
      </c>
      <c r="AB41" s="30">
        <f t="shared" si="17"/>
        <v>44.930520547945221</v>
      </c>
      <c r="AC41" s="30">
        <f t="shared" si="17"/>
        <v>42.092719178082177</v>
      </c>
      <c r="AD41" s="30">
        <f t="shared" si="17"/>
        <v>47.571986301369876</v>
      </c>
      <c r="AE41" s="30">
        <f t="shared" si="17"/>
        <v>48.892719178082174</v>
      </c>
      <c r="AF41" s="30">
        <f t="shared" si="17"/>
        <v>54.371986301369873</v>
      </c>
      <c r="AG41" s="30">
        <f t="shared" si="17"/>
        <v>55.692719178082186</v>
      </c>
      <c r="AH41" s="30">
        <f t="shared" si="17"/>
        <v>59.092719178082191</v>
      </c>
      <c r="AI41" s="30">
        <f t="shared" si="17"/>
        <v>64.571986301369861</v>
      </c>
      <c r="AJ41" s="30">
        <f t="shared" si="17"/>
        <v>65.892719178082174</v>
      </c>
      <c r="AK41" s="30">
        <f t="shared" si="17"/>
        <v>71.371986301369873</v>
      </c>
      <c r="AL41" s="30">
        <f t="shared" si="17"/>
        <v>72.692719178082186</v>
      </c>
      <c r="AM41" s="30">
        <f t="shared" si="17"/>
        <v>76.242719178082169</v>
      </c>
      <c r="AN41" s="30">
        <f t="shared" si="17"/>
        <v>86.030520547945216</v>
      </c>
      <c r="AO41" s="30">
        <f t="shared" si="17"/>
        <v>83.342719178082191</v>
      </c>
      <c r="AP41" s="30">
        <f t="shared" si="17"/>
        <v>88.971986301369867</v>
      </c>
      <c r="AQ41" s="30">
        <f t="shared" si="17"/>
        <v>90.442719178082186</v>
      </c>
      <c r="AR41" s="30">
        <f t="shared" si="17"/>
        <v>96.071986301369861</v>
      </c>
      <c r="AS41" s="30">
        <f t="shared" si="17"/>
        <v>97.54271917808218</v>
      </c>
      <c r="AT41" s="30">
        <f t="shared" si="17"/>
        <v>101.09271917808219</v>
      </c>
      <c r="AU41" s="30">
        <f t="shared" si="17"/>
        <v>106.72198630136987</v>
      </c>
      <c r="AV41" s="30">
        <f t="shared" si="17"/>
        <v>108.19271917808219</v>
      </c>
      <c r="AW41" s="30">
        <f t="shared" si="17"/>
        <v>113.82198630136986</v>
      </c>
      <c r="AX41" s="30">
        <f t="shared" si="17"/>
        <v>115.29271917808218</v>
      </c>
      <c r="AY41" s="30">
        <f t="shared" si="17"/>
        <v>118.99271917808217</v>
      </c>
      <c r="AZ41" s="30">
        <f t="shared" si="17"/>
        <v>126.85125342465753</v>
      </c>
      <c r="BA41" s="30">
        <f t="shared" si="17"/>
        <v>126.39271917808217</v>
      </c>
      <c r="BB41" s="30">
        <f t="shared" si="17"/>
        <v>132.17198630136988</v>
      </c>
      <c r="BC41" s="30">
        <f t="shared" si="17"/>
        <v>133.79271917808217</v>
      </c>
      <c r="BD41" s="30">
        <f t="shared" si="17"/>
        <v>139.57198630136986</v>
      </c>
      <c r="BE41" s="30">
        <f t="shared" si="17"/>
        <v>141.1927191780822</v>
      </c>
      <c r="BF41" s="30">
        <f t="shared" si="17"/>
        <v>144.89271917808219</v>
      </c>
      <c r="BG41" s="30">
        <f t="shared" si="17"/>
        <v>150.67198630136988</v>
      </c>
      <c r="BH41" s="30">
        <f t="shared" si="17"/>
        <v>152.29271917808217</v>
      </c>
      <c r="BI41" s="30">
        <f t="shared" si="17"/>
        <v>158.07198630136986</v>
      </c>
      <c r="BJ41" s="30">
        <f t="shared" si="17"/>
        <v>159.6927191780822</v>
      </c>
      <c r="BL41" s="30">
        <f>SUMIF($C$5:$BJ$5,BL$6,$C41:$BJ41)</f>
        <v>-770.61176712328779</v>
      </c>
      <c r="BM41" s="30">
        <f>SUMIF($C$5:$BJ$5,BM$6,$C41:$BJ41)</f>
        <v>116.7674999999999</v>
      </c>
      <c r="BN41" s="30">
        <f>SUMIF($C$5:$BJ$5,BN$6,$C41:$BJ41)</f>
        <v>662.46749999999997</v>
      </c>
      <c r="BO41" s="30">
        <f>SUMIF($C$5:$BJ$5,BO$6,$C41:$BJ41)</f>
        <v>1163.7674999999999</v>
      </c>
      <c r="BP41" s="30">
        <f>SUMIF($C$5:$BJ$5,BP$6,$C41:$BJ41)</f>
        <v>1684.5882328767125</v>
      </c>
    </row>
    <row r="42" spans="1:68" s="3" customFormat="1" x14ac:dyDescent="0.2">
      <c r="A42" s="17" t="s">
        <v>14</v>
      </c>
      <c r="B42" s="17"/>
      <c r="C42" s="37" t="str">
        <f t="shared" ref="C42:BJ42" si="18">IF(IFERROR(C41/C$17,"N/M")="N/M","N/M",IF(ABS(C41/C$17)&gt;1,"N/M",C41/C$17))</f>
        <v>N/M</v>
      </c>
      <c r="D42" s="37" t="str">
        <f t="shared" si="18"/>
        <v>N/M</v>
      </c>
      <c r="E42" s="37" t="str">
        <f t="shared" si="18"/>
        <v>N/M</v>
      </c>
      <c r="F42" s="37" t="str">
        <f t="shared" si="18"/>
        <v>N/M</v>
      </c>
      <c r="G42" s="37" t="str">
        <f t="shared" si="18"/>
        <v>N/M</v>
      </c>
      <c r="H42" s="37" t="str">
        <f t="shared" si="18"/>
        <v>N/M</v>
      </c>
      <c r="I42" s="37" t="str">
        <f t="shared" si="18"/>
        <v>N/M</v>
      </c>
      <c r="J42" s="37">
        <f t="shared" si="18"/>
        <v>-0.96412794643959066</v>
      </c>
      <c r="K42" s="37">
        <f t="shared" si="18"/>
        <v>-0.75702814651455363</v>
      </c>
      <c r="L42" s="37">
        <f t="shared" si="18"/>
        <v>-0.66109106327462519</v>
      </c>
      <c r="M42" s="37">
        <f t="shared" si="18"/>
        <v>-0.505358332424936</v>
      </c>
      <c r="N42" s="37">
        <f t="shared" si="18"/>
        <v>-0.31530166372801682</v>
      </c>
      <c r="O42" s="37">
        <f t="shared" si="18"/>
        <v>-0.22910224860320474</v>
      </c>
      <c r="P42" s="37">
        <f t="shared" si="18"/>
        <v>-6.3234145471125769E-2</v>
      </c>
      <c r="Q42" s="37">
        <f t="shared" si="18"/>
        <v>-8.6670495186337099E-2</v>
      </c>
      <c r="R42" s="37">
        <f t="shared" si="18"/>
        <v>-3.6100127100686756E-4</v>
      </c>
      <c r="S42" s="37">
        <f t="shared" si="18"/>
        <v>2.6178609384021681E-2</v>
      </c>
      <c r="T42" s="37">
        <f t="shared" si="18"/>
        <v>9.8397053442158738E-2</v>
      </c>
      <c r="U42" s="37">
        <f t="shared" si="18"/>
        <v>0.11779434618795988</v>
      </c>
      <c r="V42" s="37">
        <f t="shared" si="18"/>
        <v>0.15742832112137606</v>
      </c>
      <c r="W42" s="37">
        <f t="shared" si="18"/>
        <v>0.21468878403004418</v>
      </c>
      <c r="X42" s="37">
        <f t="shared" si="18"/>
        <v>0.22689349348285331</v>
      </c>
      <c r="Y42" s="37">
        <f t="shared" si="18"/>
        <v>0.27686992362710638</v>
      </c>
      <c r="Z42" s="37">
        <f t="shared" si="18"/>
        <v>0.28577705356704458</v>
      </c>
      <c r="AA42" s="37">
        <f t="shared" si="18"/>
        <v>0.30689321024419286</v>
      </c>
      <c r="AB42" s="37">
        <f t="shared" si="18"/>
        <v>0.37948074787115893</v>
      </c>
      <c r="AC42" s="37">
        <f t="shared" si="18"/>
        <v>0.34558882740625763</v>
      </c>
      <c r="AD42" s="37">
        <f t="shared" si="18"/>
        <v>0.3799679417042322</v>
      </c>
      <c r="AE42" s="37">
        <f t="shared" si="18"/>
        <v>0.38019221755895938</v>
      </c>
      <c r="AF42" s="37">
        <f t="shared" si="18"/>
        <v>0.41190898713158997</v>
      </c>
      <c r="AG42" s="37">
        <f t="shared" si="18"/>
        <v>0.41131993484551094</v>
      </c>
      <c r="AH42" s="37">
        <f t="shared" si="18"/>
        <v>0.4257400517152895</v>
      </c>
      <c r="AI42" s="37">
        <f t="shared" si="18"/>
        <v>0.45409273067067418</v>
      </c>
      <c r="AJ42" s="37">
        <f t="shared" si="18"/>
        <v>0.45255988446485013</v>
      </c>
      <c r="AK42" s="37">
        <f t="shared" si="18"/>
        <v>0.47900661947228101</v>
      </c>
      <c r="AL42" s="37">
        <f t="shared" si="18"/>
        <v>0.47698634631287523</v>
      </c>
      <c r="AM42" s="37">
        <f t="shared" si="18"/>
        <v>0.4888920755247334</v>
      </c>
      <c r="AN42" s="37">
        <f t="shared" si="18"/>
        <v>0.53937630437583206</v>
      </c>
      <c r="AO42" s="37">
        <f t="shared" si="18"/>
        <v>0.51114823169630286</v>
      </c>
      <c r="AP42" s="37">
        <f t="shared" si="18"/>
        <v>0.53404553602262828</v>
      </c>
      <c r="AQ42" s="37">
        <f t="shared" si="18"/>
        <v>0.53154698312125881</v>
      </c>
      <c r="AR42" s="37">
        <f t="shared" si="18"/>
        <v>0.55309145826925654</v>
      </c>
      <c r="AS42" s="37">
        <f t="shared" si="18"/>
        <v>0.5503115327395327</v>
      </c>
      <c r="AT42" s="37">
        <f t="shared" si="18"/>
        <v>0.55914114589647224</v>
      </c>
      <c r="AU42" s="37">
        <f t="shared" si="18"/>
        <v>0.57890960836110594</v>
      </c>
      <c r="AV42" s="37">
        <f t="shared" si="18"/>
        <v>0.57579946342779231</v>
      </c>
      <c r="AW42" s="37">
        <f t="shared" si="18"/>
        <v>0.59452591434510249</v>
      </c>
      <c r="AX42" s="37">
        <f t="shared" si="18"/>
        <v>0.59124471373375476</v>
      </c>
      <c r="AY42" s="37">
        <f t="shared" si="18"/>
        <v>0.59885616093649807</v>
      </c>
      <c r="AZ42" s="37">
        <f t="shared" si="18"/>
        <v>0.62673544182143048</v>
      </c>
      <c r="BA42" s="37">
        <f t="shared" si="18"/>
        <v>0.61325919057778833</v>
      </c>
      <c r="BB42" s="37">
        <f t="shared" si="18"/>
        <v>0.62999040181777821</v>
      </c>
      <c r="BC42" s="37">
        <f t="shared" si="18"/>
        <v>0.62666379006127482</v>
      </c>
      <c r="BD42" s="37">
        <f t="shared" si="18"/>
        <v>0.6425966220136734</v>
      </c>
      <c r="BE42" s="37">
        <f t="shared" si="18"/>
        <v>0.63917029958389404</v>
      </c>
      <c r="BF42" s="37">
        <f t="shared" si="18"/>
        <v>0.64511451103331341</v>
      </c>
      <c r="BG42" s="37">
        <f t="shared" si="18"/>
        <v>0.65997365878830427</v>
      </c>
      <c r="BH42" s="37">
        <f t="shared" si="18"/>
        <v>0.65643413438828524</v>
      </c>
      <c r="BI42" s="37">
        <f t="shared" si="18"/>
        <v>0.67064907213139524</v>
      </c>
      <c r="BJ42" s="37">
        <f t="shared" si="18"/>
        <v>0.66705396482072765</v>
      </c>
      <c r="BK42" s="38"/>
      <c r="BL42" s="37" t="str">
        <f>IF(IFERROR(BL41/BL$17,"N/M")="N/M","N/M",IF(ABS(BL41/BL$17)&gt;1,"N/M",BL41/BL$17))</f>
        <v>N/M</v>
      </c>
      <c r="BM42" s="37">
        <f>IF(IFERROR(BM41/BM$17,"N/M")="N/M","N/M",IF(ABS(BM41/BM$17)&gt;1,"N/M",BM41/BM$17))</f>
        <v>0.11029328421649183</v>
      </c>
      <c r="BN42" s="37">
        <f>IF(IFERROR(BN41/BN$17,"N/M")="N/M","N/M",IF(ABS(BN41/BN$17)&gt;1,"N/M",BN41/BN$17))</f>
        <v>0.41290669409124903</v>
      </c>
      <c r="BO42" s="37">
        <f>IF(IFERROR(BO41/BO$17,"N/M")="N/M","N/M",IF(ABS(BO41/BO$17)&gt;1,"N/M",BO41/BO$17))</f>
        <v>0.55267488246188912</v>
      </c>
      <c r="BP42" s="37">
        <f>IF(IFERROR(BP41/BP$17,"N/M")="N/M","N/M",IF(ABS(BP41/BP$17)&gt;1,"N/M",BP41/BP$17))</f>
        <v>0.64086899219231241</v>
      </c>
    </row>
    <row r="43" spans="1:68" s="3" customFormat="1" x14ac:dyDescent="0.2">
      <c r="A43" s="15"/>
      <c r="B43" s="1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L43" s="36"/>
      <c r="BM43" s="36"/>
      <c r="BN43" s="36"/>
      <c r="BO43" s="36"/>
      <c r="BP43" s="36"/>
    </row>
    <row r="44" spans="1:68" s="3" customFormat="1" x14ac:dyDescent="0.2">
      <c r="A44" s="15" t="s">
        <v>23</v>
      </c>
      <c r="B44" s="16"/>
      <c r="C44" s="39">
        <f>C41*Controls!$B$10</f>
        <v>-57.455048287671232</v>
      </c>
      <c r="D44" s="39">
        <f>D41*Controls!$B$10</f>
        <v>-54.582061301369869</v>
      </c>
      <c r="E44" s="39">
        <f>E41*Controls!$B$10</f>
        <v>-28.370048287671239</v>
      </c>
      <c r="F44" s="39">
        <f>F41*Controls!$B$10</f>
        <v>-19.924804794520544</v>
      </c>
      <c r="G44" s="39">
        <f>G41*Controls!$B$10</f>
        <v>-19.235048287671237</v>
      </c>
      <c r="H44" s="39">
        <f>H41*Controls!$B$10</f>
        <v>-17.089804794520543</v>
      </c>
      <c r="I44" s="39">
        <f>I41*Controls!$B$10</f>
        <v>-16.400048287671236</v>
      </c>
      <c r="J44" s="39">
        <f>J41*Controls!$B$10</f>
        <v>-14.982548287671236</v>
      </c>
      <c r="K44" s="39">
        <f>K41*Controls!$B$10</f>
        <v>-12.837304794520543</v>
      </c>
      <c r="L44" s="39">
        <f>L41*Controls!$B$10</f>
        <v>-12.147548287671237</v>
      </c>
      <c r="M44" s="39">
        <f>M41*Controls!$B$10</f>
        <v>-10.002304794520544</v>
      </c>
      <c r="N44" s="39">
        <f>N41*Controls!$B$10</f>
        <v>-6.6875482876712358</v>
      </c>
      <c r="O44" s="39">
        <f>O41*Controls!$B$10</f>
        <v>-5.2000482876712386</v>
      </c>
      <c r="P44" s="39">
        <f>P41*Controls!$B$10</f>
        <v>-1.5293178082191765</v>
      </c>
      <c r="Q44" s="39">
        <f>Q41*Controls!$B$10</f>
        <v>-2.225048287671239</v>
      </c>
      <c r="R44" s="39">
        <f>R41*Controls!$B$10</f>
        <v>-9.8047945205465212E-3</v>
      </c>
      <c r="S44" s="39">
        <f>S41*Controls!$B$10</f>
        <v>0.74995171232876101</v>
      </c>
      <c r="T44" s="39">
        <f>T41*Controls!$B$10</f>
        <v>2.9651952054794535</v>
      </c>
      <c r="U44" s="39">
        <f>U41*Controls!$B$10</f>
        <v>3.7249517123287608</v>
      </c>
      <c r="V44" s="39">
        <f>V41*Controls!$B$10</f>
        <v>5.212451712328761</v>
      </c>
      <c r="W44" s="39">
        <f>W41*Controls!$B$10</f>
        <v>7.4276952054794529</v>
      </c>
      <c r="X44" s="39">
        <f>X41*Controls!$B$10</f>
        <v>8.1874517123287607</v>
      </c>
      <c r="Y44" s="39">
        <f>Y41*Controls!$B$10</f>
        <v>10.402695205479453</v>
      </c>
      <c r="Z44" s="39">
        <f>Z41*Controls!$B$10</f>
        <v>11.16245171232876</v>
      </c>
      <c r="AA44" s="39">
        <f>AA41*Controls!$B$10</f>
        <v>12.352451712328762</v>
      </c>
      <c r="AB44" s="39">
        <f>AB41*Controls!$B$10</f>
        <v>15.725682191780827</v>
      </c>
      <c r="AC44" s="39">
        <f>AC41*Controls!$B$10</f>
        <v>14.732451712328761</v>
      </c>
      <c r="AD44" s="39">
        <f>AD41*Controls!$B$10</f>
        <v>16.650195205479456</v>
      </c>
      <c r="AE44" s="39">
        <f>AE41*Controls!$B$10</f>
        <v>17.11245171232876</v>
      </c>
      <c r="AF44" s="39">
        <f>AF41*Controls!$B$10</f>
        <v>19.030195205479455</v>
      </c>
      <c r="AG44" s="39">
        <f>AG41*Controls!$B$10</f>
        <v>19.492451712328762</v>
      </c>
      <c r="AH44" s="39">
        <f>AH41*Controls!$B$10</f>
        <v>20.682451712328767</v>
      </c>
      <c r="AI44" s="39">
        <f>AI41*Controls!$B$10</f>
        <v>22.600195205479451</v>
      </c>
      <c r="AJ44" s="39">
        <f>AJ41*Controls!$B$10</f>
        <v>23.062451712328759</v>
      </c>
      <c r="AK44" s="39">
        <f>AK41*Controls!$B$10</f>
        <v>24.980195205479454</v>
      </c>
      <c r="AL44" s="39">
        <f>AL41*Controls!$B$10</f>
        <v>25.442451712328765</v>
      </c>
      <c r="AM44" s="39">
        <f>AM41*Controls!$B$10</f>
        <v>26.684951712328758</v>
      </c>
      <c r="AN44" s="39">
        <f>AN41*Controls!$B$10</f>
        <v>30.110682191780825</v>
      </c>
      <c r="AO44" s="39">
        <f>AO41*Controls!$B$10</f>
        <v>29.169951712328764</v>
      </c>
      <c r="AP44" s="39">
        <f>AP41*Controls!$B$10</f>
        <v>31.140195205479451</v>
      </c>
      <c r="AQ44" s="39">
        <f>AQ41*Controls!$B$10</f>
        <v>31.654951712328764</v>
      </c>
      <c r="AR44" s="39">
        <f>AR41*Controls!$B$10</f>
        <v>33.62519520547945</v>
      </c>
      <c r="AS44" s="39">
        <f>AS41*Controls!$B$10</f>
        <v>34.139951712328759</v>
      </c>
      <c r="AT44" s="39">
        <f>AT41*Controls!$B$10</f>
        <v>35.382451712328766</v>
      </c>
      <c r="AU44" s="39">
        <f>AU41*Controls!$B$10</f>
        <v>37.352695205479449</v>
      </c>
      <c r="AV44" s="39">
        <f>AV41*Controls!$B$10</f>
        <v>37.867451712328766</v>
      </c>
      <c r="AW44" s="39">
        <f>AW41*Controls!$B$10</f>
        <v>39.837695205479449</v>
      </c>
      <c r="AX44" s="39">
        <f>AX41*Controls!$B$10</f>
        <v>40.352451712328758</v>
      </c>
      <c r="AY44" s="39">
        <f>AY41*Controls!$B$10</f>
        <v>41.64745171232876</v>
      </c>
      <c r="AZ44" s="39">
        <f>AZ41*Controls!$B$10</f>
        <v>44.397938698630135</v>
      </c>
      <c r="BA44" s="39">
        <f>BA41*Controls!$B$10</f>
        <v>44.237451712328756</v>
      </c>
      <c r="BB44" s="39">
        <f>BB41*Controls!$B$10</f>
        <v>46.260195205479455</v>
      </c>
      <c r="BC44" s="39">
        <f>BC41*Controls!$B$10</f>
        <v>46.827451712328752</v>
      </c>
      <c r="BD44" s="39">
        <f>BD41*Controls!$B$10</f>
        <v>48.850195205479451</v>
      </c>
      <c r="BE44" s="39">
        <f>BE41*Controls!$B$10</f>
        <v>49.41745171232877</v>
      </c>
      <c r="BF44" s="39">
        <f>BF41*Controls!$B$10</f>
        <v>50.712451712328765</v>
      </c>
      <c r="BG44" s="39">
        <f>BG41*Controls!$B$10</f>
        <v>52.735195205479457</v>
      </c>
      <c r="BH44" s="39">
        <f>BH41*Controls!$B$10</f>
        <v>53.302451712328754</v>
      </c>
      <c r="BI44" s="39">
        <f>BI41*Controls!$B$10</f>
        <v>55.325195205479446</v>
      </c>
      <c r="BJ44" s="39">
        <f>BJ41*Controls!$B$10</f>
        <v>55.892451712328764</v>
      </c>
      <c r="BK44" s="40"/>
      <c r="BL44" s="39">
        <f t="shared" ref="BL44:BP44" si="19">SUMIF($C$5:$BJ$5,BL$6,$C44:$BJ44)</f>
        <v>-269.71411849315075</v>
      </c>
      <c r="BM44" s="39">
        <f t="shared" si="19"/>
        <v>40.868624999999966</v>
      </c>
      <c r="BN44" s="39">
        <f t="shared" si="19"/>
        <v>231.86362499999996</v>
      </c>
      <c r="BO44" s="39">
        <f t="shared" si="19"/>
        <v>407.318625</v>
      </c>
      <c r="BP44" s="39">
        <f t="shared" si="19"/>
        <v>589.6058815068493</v>
      </c>
    </row>
    <row r="45" spans="1:68" s="3" customFormat="1" x14ac:dyDescent="0.2">
      <c r="A45" s="15"/>
      <c r="B45" s="16"/>
      <c r="C45" s="27"/>
      <c r="D45" s="29"/>
      <c r="E45" s="27"/>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L45" s="29"/>
      <c r="BM45" s="29"/>
      <c r="BN45" s="29"/>
      <c r="BO45" s="29"/>
      <c r="BP45" s="29"/>
    </row>
    <row r="46" spans="1:68" s="3" customFormat="1" ht="15" thickBot="1" x14ac:dyDescent="0.25">
      <c r="A46" s="15" t="s">
        <v>24</v>
      </c>
      <c r="B46" s="16"/>
      <c r="C46" s="41">
        <f>C41-C44</f>
        <v>-106.70223253424659</v>
      </c>
      <c r="D46" s="41">
        <f t="shared" ref="D46:BJ46" si="20">D41-D44</f>
        <v>-101.36668527397262</v>
      </c>
      <c r="E46" s="41">
        <f t="shared" si="20"/>
        <v>-52.68723253424659</v>
      </c>
      <c r="F46" s="41">
        <f t="shared" si="20"/>
        <v>-37.003208904109584</v>
      </c>
      <c r="G46" s="41">
        <f t="shared" si="20"/>
        <v>-35.722232534246587</v>
      </c>
      <c r="H46" s="41">
        <f t="shared" si="20"/>
        <v>-31.738208904109587</v>
      </c>
      <c r="I46" s="41">
        <f t="shared" si="20"/>
        <v>-30.457232534246582</v>
      </c>
      <c r="J46" s="41">
        <f t="shared" si="20"/>
        <v>-27.824732534246586</v>
      </c>
      <c r="K46" s="41">
        <f t="shared" si="20"/>
        <v>-23.840708904109583</v>
      </c>
      <c r="L46" s="41">
        <f t="shared" si="20"/>
        <v>-22.559732534246585</v>
      </c>
      <c r="M46" s="41">
        <f t="shared" si="20"/>
        <v>-18.575708904109586</v>
      </c>
      <c r="N46" s="41">
        <f t="shared" si="20"/>
        <v>-12.419732534246583</v>
      </c>
      <c r="O46" s="41">
        <f t="shared" si="20"/>
        <v>-9.657232534246587</v>
      </c>
      <c r="P46" s="41">
        <f t="shared" si="20"/>
        <v>-2.8401616438356134</v>
      </c>
      <c r="Q46" s="41">
        <f t="shared" si="20"/>
        <v>-4.1322325342465867</v>
      </c>
      <c r="R46" s="41">
        <f t="shared" si="20"/>
        <v>-1.82089041095864E-2</v>
      </c>
      <c r="S46" s="41">
        <f t="shared" si="20"/>
        <v>1.3927674657534133</v>
      </c>
      <c r="T46" s="41">
        <f t="shared" si="20"/>
        <v>5.5067910958904136</v>
      </c>
      <c r="U46" s="41">
        <f t="shared" si="20"/>
        <v>6.9177674657534141</v>
      </c>
      <c r="V46" s="41">
        <f t="shared" si="20"/>
        <v>9.6802674657534133</v>
      </c>
      <c r="W46" s="41">
        <f t="shared" si="20"/>
        <v>13.794291095890415</v>
      </c>
      <c r="X46" s="41">
        <f t="shared" si="20"/>
        <v>15.205267465753414</v>
      </c>
      <c r="Y46" s="41">
        <f t="shared" si="20"/>
        <v>19.319291095890414</v>
      </c>
      <c r="Z46" s="41">
        <f t="shared" si="20"/>
        <v>20.730267465753414</v>
      </c>
      <c r="AA46" s="41">
        <f t="shared" si="20"/>
        <v>22.940267465753418</v>
      </c>
      <c r="AB46" s="41">
        <f t="shared" si="20"/>
        <v>29.204838356164394</v>
      </c>
      <c r="AC46" s="41">
        <f t="shared" si="20"/>
        <v>27.360267465753417</v>
      </c>
      <c r="AD46" s="41">
        <f t="shared" si="20"/>
        <v>30.92179109589042</v>
      </c>
      <c r="AE46" s="41">
        <f t="shared" si="20"/>
        <v>31.780267465753415</v>
      </c>
      <c r="AF46" s="41">
        <f t="shared" si="20"/>
        <v>35.341791095890414</v>
      </c>
      <c r="AG46" s="41">
        <f t="shared" si="20"/>
        <v>36.200267465753427</v>
      </c>
      <c r="AH46" s="41">
        <f t="shared" si="20"/>
        <v>38.410267465753421</v>
      </c>
      <c r="AI46" s="41">
        <f t="shared" si="20"/>
        <v>41.97179109589041</v>
      </c>
      <c r="AJ46" s="41">
        <f t="shared" si="20"/>
        <v>42.830267465753415</v>
      </c>
      <c r="AK46" s="41">
        <f t="shared" si="20"/>
        <v>46.391791095890419</v>
      </c>
      <c r="AL46" s="41">
        <f t="shared" si="20"/>
        <v>47.250267465753424</v>
      </c>
      <c r="AM46" s="41">
        <f t="shared" si="20"/>
        <v>49.557767465753415</v>
      </c>
      <c r="AN46" s="41">
        <f t="shared" si="20"/>
        <v>55.919838356164391</v>
      </c>
      <c r="AO46" s="41">
        <f t="shared" si="20"/>
        <v>54.172767465753424</v>
      </c>
      <c r="AP46" s="41">
        <f t="shared" si="20"/>
        <v>57.831791095890416</v>
      </c>
      <c r="AQ46" s="41">
        <f t="shared" si="20"/>
        <v>58.787767465753419</v>
      </c>
      <c r="AR46" s="41">
        <f t="shared" si="20"/>
        <v>62.446791095890411</v>
      </c>
      <c r="AS46" s="41">
        <f t="shared" si="20"/>
        <v>63.402767465753421</v>
      </c>
      <c r="AT46" s="41">
        <f t="shared" si="20"/>
        <v>65.710267465753418</v>
      </c>
      <c r="AU46" s="41">
        <f t="shared" si="20"/>
        <v>69.369291095890418</v>
      </c>
      <c r="AV46" s="41">
        <f t="shared" si="20"/>
        <v>70.325267465753427</v>
      </c>
      <c r="AW46" s="41">
        <f t="shared" si="20"/>
        <v>73.984291095890413</v>
      </c>
      <c r="AX46" s="41">
        <f t="shared" si="20"/>
        <v>74.940267465753422</v>
      </c>
      <c r="AY46" s="41">
        <f t="shared" si="20"/>
        <v>77.345267465753409</v>
      </c>
      <c r="AZ46" s="41">
        <f t="shared" si="20"/>
        <v>82.453314726027401</v>
      </c>
      <c r="BA46" s="41">
        <f t="shared" si="20"/>
        <v>82.155267465753411</v>
      </c>
      <c r="BB46" s="41">
        <f t="shared" si="20"/>
        <v>85.911791095890436</v>
      </c>
      <c r="BC46" s="41">
        <f t="shared" si="20"/>
        <v>86.965267465753413</v>
      </c>
      <c r="BD46" s="41">
        <f t="shared" si="20"/>
        <v>90.72179109589041</v>
      </c>
      <c r="BE46" s="41">
        <f t="shared" si="20"/>
        <v>91.77526746575343</v>
      </c>
      <c r="BF46" s="41">
        <f t="shared" si="20"/>
        <v>94.180267465753417</v>
      </c>
      <c r="BG46" s="41">
        <f t="shared" si="20"/>
        <v>97.936791095890428</v>
      </c>
      <c r="BH46" s="41">
        <f t="shared" si="20"/>
        <v>98.990267465753419</v>
      </c>
      <c r="BI46" s="41">
        <f t="shared" si="20"/>
        <v>102.74679109589042</v>
      </c>
      <c r="BJ46" s="41">
        <f t="shared" si="20"/>
        <v>103.80026746575344</v>
      </c>
      <c r="BL46" s="41">
        <f>SUMIF($C$5:$BJ$5,BL$6,$C46:$BJ46)</f>
        <v>-500.8976486301371</v>
      </c>
      <c r="BM46" s="41">
        <f>SUMIF($C$5:$BJ$5,BM$6,$C46:$BJ46)</f>
        <v>75.898874999999947</v>
      </c>
      <c r="BN46" s="41">
        <f>SUMIF($C$5:$BJ$5,BN$6,$C46:$BJ46)</f>
        <v>430.60387500000002</v>
      </c>
      <c r="BO46" s="41">
        <f>SUMIF($C$5:$BJ$5,BO$6,$C46:$BJ46)</f>
        <v>756.44887500000004</v>
      </c>
      <c r="BP46" s="41">
        <f>SUMIF($C$5:$BJ$5,BP$6,$C46:$BJ46)</f>
        <v>1094.982351369863</v>
      </c>
    </row>
    <row r="47" spans="1:68" s="3" customFormat="1" ht="15" thickTop="1" x14ac:dyDescent="0.2">
      <c r="A47" s="17" t="s">
        <v>14</v>
      </c>
      <c r="B47" s="16"/>
      <c r="C47" s="34" t="str">
        <f t="shared" ref="C47:BJ47" si="21">IF(IFERROR(C46/C$17,"N/M")="N/M","N/M",IF(ABS(C46/C$17)&gt;1,"N/M",C46/C$17))</f>
        <v>N/M</v>
      </c>
      <c r="D47" s="34" t="str">
        <f t="shared" si="21"/>
        <v>N/M</v>
      </c>
      <c r="E47" s="34" t="str">
        <f t="shared" si="21"/>
        <v>N/M</v>
      </c>
      <c r="F47" s="34" t="str">
        <f t="shared" si="21"/>
        <v>N/M</v>
      </c>
      <c r="G47" s="34" t="str">
        <f t="shared" si="21"/>
        <v>N/M</v>
      </c>
      <c r="H47" s="34">
        <f t="shared" si="21"/>
        <v>-0.87433082380467186</v>
      </c>
      <c r="I47" s="34">
        <f t="shared" si="21"/>
        <v>-0.75482608511143945</v>
      </c>
      <c r="J47" s="34">
        <f t="shared" si="21"/>
        <v>-0.62668316518573397</v>
      </c>
      <c r="K47" s="34">
        <f t="shared" si="21"/>
        <v>-0.49206829523445988</v>
      </c>
      <c r="L47" s="34">
        <f t="shared" si="21"/>
        <v>-0.42970919112850636</v>
      </c>
      <c r="M47" s="34">
        <f t="shared" si="21"/>
        <v>-0.32848291607620844</v>
      </c>
      <c r="N47" s="34">
        <f t="shared" si="21"/>
        <v>-0.20494608142321094</v>
      </c>
      <c r="O47" s="34">
        <f t="shared" si="21"/>
        <v>-0.14891646159208308</v>
      </c>
      <c r="P47" s="34">
        <f t="shared" si="21"/>
        <v>-4.1102194556231743E-2</v>
      </c>
      <c r="Q47" s="34">
        <f t="shared" si="21"/>
        <v>-5.6335821871119116E-2</v>
      </c>
      <c r="R47" s="34">
        <f t="shared" si="21"/>
        <v>-2.3465082615446394E-4</v>
      </c>
      <c r="S47" s="34">
        <f t="shared" si="21"/>
        <v>1.7016096099614093E-2</v>
      </c>
      <c r="T47" s="34">
        <f t="shared" si="21"/>
        <v>6.3958084737403179E-2</v>
      </c>
      <c r="U47" s="34">
        <f t="shared" si="21"/>
        <v>7.6566325022173934E-2</v>
      </c>
      <c r="V47" s="34">
        <f t="shared" si="21"/>
        <v>0.10232840872889444</v>
      </c>
      <c r="W47" s="34">
        <f t="shared" si="21"/>
        <v>0.13954770961952873</v>
      </c>
      <c r="X47" s="34">
        <f t="shared" si="21"/>
        <v>0.14748077076385466</v>
      </c>
      <c r="Y47" s="34">
        <f t="shared" si="21"/>
        <v>0.17996545035761913</v>
      </c>
      <c r="Z47" s="34">
        <f t="shared" si="21"/>
        <v>0.185755084818579</v>
      </c>
      <c r="AA47" s="34">
        <f t="shared" si="21"/>
        <v>0.19948058665872537</v>
      </c>
      <c r="AB47" s="34">
        <f t="shared" si="21"/>
        <v>0.24666248611625333</v>
      </c>
      <c r="AC47" s="34">
        <f t="shared" si="21"/>
        <v>0.22463273781406745</v>
      </c>
      <c r="AD47" s="34">
        <f t="shared" si="21"/>
        <v>0.24697916210775095</v>
      </c>
      <c r="AE47" s="34">
        <f t="shared" si="21"/>
        <v>0.24712494141332361</v>
      </c>
      <c r="AF47" s="34">
        <f t="shared" si="21"/>
        <v>0.26774084163553347</v>
      </c>
      <c r="AG47" s="34">
        <f t="shared" si="21"/>
        <v>0.26735795764958215</v>
      </c>
      <c r="AH47" s="34">
        <f t="shared" si="21"/>
        <v>0.27673103361493817</v>
      </c>
      <c r="AI47" s="34">
        <f t="shared" si="21"/>
        <v>0.29516027493593822</v>
      </c>
      <c r="AJ47" s="34">
        <f t="shared" si="21"/>
        <v>0.2941639249021526</v>
      </c>
      <c r="AK47" s="34">
        <f t="shared" si="21"/>
        <v>0.31135430265698266</v>
      </c>
      <c r="AL47" s="34">
        <f t="shared" si="21"/>
        <v>0.3100411251033689</v>
      </c>
      <c r="AM47" s="34">
        <f t="shared" si="21"/>
        <v>0.31777984909107676</v>
      </c>
      <c r="AN47" s="34">
        <f t="shared" si="21"/>
        <v>0.35059459784429087</v>
      </c>
      <c r="AO47" s="34">
        <f t="shared" si="21"/>
        <v>0.33224635060259688</v>
      </c>
      <c r="AP47" s="34">
        <f t="shared" si="21"/>
        <v>0.34712959841470842</v>
      </c>
      <c r="AQ47" s="34">
        <f t="shared" si="21"/>
        <v>0.3455055390288182</v>
      </c>
      <c r="AR47" s="34">
        <f t="shared" si="21"/>
        <v>0.35950944787501676</v>
      </c>
      <c r="AS47" s="34">
        <f t="shared" si="21"/>
        <v>0.35770249628069628</v>
      </c>
      <c r="AT47" s="34">
        <f t="shared" si="21"/>
        <v>0.36344174483270691</v>
      </c>
      <c r="AU47" s="34">
        <f t="shared" si="21"/>
        <v>0.37629124543471887</v>
      </c>
      <c r="AV47" s="34">
        <f t="shared" si="21"/>
        <v>0.37426965122806505</v>
      </c>
      <c r="AW47" s="34">
        <f t="shared" si="21"/>
        <v>0.38644184432431661</v>
      </c>
      <c r="AX47" s="34">
        <f t="shared" si="21"/>
        <v>0.38430906392694064</v>
      </c>
      <c r="AY47" s="34">
        <f t="shared" si="21"/>
        <v>0.3892565046087238</v>
      </c>
      <c r="AZ47" s="34">
        <f t="shared" si="21"/>
        <v>0.40737803718392984</v>
      </c>
      <c r="BA47" s="34">
        <f t="shared" si="21"/>
        <v>0.39861847387556243</v>
      </c>
      <c r="BB47" s="34">
        <f t="shared" si="21"/>
        <v>0.40949376118155589</v>
      </c>
      <c r="BC47" s="34">
        <f t="shared" si="21"/>
        <v>0.40733146353982863</v>
      </c>
      <c r="BD47" s="34">
        <f t="shared" si="21"/>
        <v>0.41768780430888774</v>
      </c>
      <c r="BE47" s="34">
        <f t="shared" si="21"/>
        <v>0.41546069472953112</v>
      </c>
      <c r="BF47" s="34">
        <f t="shared" si="21"/>
        <v>0.41932443217165372</v>
      </c>
      <c r="BG47" s="34">
        <f t="shared" si="21"/>
        <v>0.42898287821239783</v>
      </c>
      <c r="BH47" s="34">
        <f t="shared" si="21"/>
        <v>0.42668218735238544</v>
      </c>
      <c r="BI47" s="34">
        <f t="shared" si="21"/>
        <v>0.43592189688540695</v>
      </c>
      <c r="BJ47" s="34">
        <f t="shared" si="21"/>
        <v>0.433585077133473</v>
      </c>
      <c r="BK47" s="35"/>
      <c r="BL47" s="34" t="str">
        <f>IF(IFERROR(BL46/BL$17,"N/M")="N/M","N/M",IF(ABS(BL46/BL$17)&gt;1,"N/M",BL46/BL$17))</f>
        <v>N/M</v>
      </c>
      <c r="BM47" s="34">
        <f>IF(IFERROR(BM46/BM$17,"N/M")="N/M","N/M",IF(ABS(BM46/BM$17)&gt;1,"N/M",BM46/BM$17))</f>
        <v>7.1690634740719697E-2</v>
      </c>
      <c r="BN47" s="34">
        <f>IF(IFERROR(BN46/BN$17,"N/M")="N/M","N/M",IF(ABS(BN46/BN$17)&gt;1,"N/M",BN46/BN$17))</f>
        <v>0.2683893511593119</v>
      </c>
      <c r="BO47" s="34">
        <f>IF(IFERROR(BO46/BO$17,"N/M")="N/M","N/M",IF(ABS(BO46/BO$17)&gt;1,"N/M",BO46/BO$17))</f>
        <v>0.35923867360022799</v>
      </c>
      <c r="BP47" s="34">
        <f>IF(IFERROR(BP46/BP$17,"N/M")="N/M","N/M",IF(ABS(BP46/BP$17)&gt;1,"N/M",BP46/BP$17))</f>
        <v>0.41656484492500306</v>
      </c>
    </row>
    <row r="48" spans="1:68" s="3" customFormat="1" x14ac:dyDescent="0.2">
      <c r="A48" s="15"/>
      <c r="B48" s="16"/>
      <c r="C48" s="27"/>
      <c r="D48" s="29"/>
      <c r="E48" s="27"/>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L48" s="29"/>
      <c r="BM48" s="29"/>
      <c r="BN48" s="29"/>
      <c r="BO48" s="29"/>
      <c r="BP48" s="29"/>
    </row>
    <row r="49" spans="1:68" s="3" customFormat="1" hidden="1" x14ac:dyDescent="0.2">
      <c r="A49" s="15"/>
      <c r="B49" s="16"/>
      <c r="C49" s="27"/>
      <c r="D49" s="29"/>
      <c r="E49" s="27"/>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L49" s="29"/>
      <c r="BM49" s="29"/>
      <c r="BN49" s="29"/>
      <c r="BO49" s="29"/>
      <c r="BP49" s="29"/>
    </row>
    <row r="50" spans="1:68" s="3" customFormat="1" x14ac:dyDescent="0.2">
      <c r="A50" s="15" t="s">
        <v>25</v>
      </c>
      <c r="B50" s="16"/>
      <c r="C50" s="27">
        <f>SUM(C51:C52)</f>
        <v>180.20728082191783</v>
      </c>
      <c r="D50" s="27">
        <f t="shared" ref="D50:BJ50" si="22">SUM(D51:D52)</f>
        <v>176.04874657534248</v>
      </c>
      <c r="E50" s="27">
        <f t="shared" si="22"/>
        <v>105.20728082191782</v>
      </c>
      <c r="F50" s="27">
        <f t="shared" si="22"/>
        <v>85.128013698630127</v>
      </c>
      <c r="G50" s="27">
        <f t="shared" si="22"/>
        <v>87.20728082191782</v>
      </c>
      <c r="H50" s="27">
        <f t="shared" si="22"/>
        <v>85.128013698630127</v>
      </c>
      <c r="I50" s="27">
        <f t="shared" si="22"/>
        <v>87.20728082191782</v>
      </c>
      <c r="J50" s="27">
        <f t="shared" si="22"/>
        <v>87.20728082191782</v>
      </c>
      <c r="K50" s="27">
        <f t="shared" si="22"/>
        <v>85.128013698630127</v>
      </c>
      <c r="L50" s="27">
        <f t="shared" si="22"/>
        <v>87.20728082191782</v>
      </c>
      <c r="M50" s="27">
        <f t="shared" si="22"/>
        <v>85.128013698630127</v>
      </c>
      <c r="N50" s="27">
        <f t="shared" si="22"/>
        <v>79.70728082191782</v>
      </c>
      <c r="O50" s="27">
        <f t="shared" si="22"/>
        <v>79.70728082191782</v>
      </c>
      <c r="P50" s="27">
        <f t="shared" si="22"/>
        <v>73.469479452054784</v>
      </c>
      <c r="Q50" s="27">
        <f t="shared" si="22"/>
        <v>79.70728082191782</v>
      </c>
      <c r="R50" s="27">
        <f t="shared" si="22"/>
        <v>77.628013698630127</v>
      </c>
      <c r="S50" s="27">
        <f t="shared" si="22"/>
        <v>79.70728082191782</v>
      </c>
      <c r="T50" s="27">
        <f t="shared" si="22"/>
        <v>77.628013698630127</v>
      </c>
      <c r="U50" s="27">
        <f t="shared" si="22"/>
        <v>79.70728082191782</v>
      </c>
      <c r="V50" s="27">
        <f t="shared" si="22"/>
        <v>79.70728082191782</v>
      </c>
      <c r="W50" s="27">
        <f t="shared" si="22"/>
        <v>77.628013698630127</v>
      </c>
      <c r="X50" s="27">
        <f t="shared" si="22"/>
        <v>79.70728082191782</v>
      </c>
      <c r="Y50" s="27">
        <f t="shared" si="22"/>
        <v>77.628013698630127</v>
      </c>
      <c r="Z50" s="27">
        <f t="shared" si="22"/>
        <v>79.70728082191782</v>
      </c>
      <c r="AA50" s="27">
        <f t="shared" si="22"/>
        <v>79.70728082191782</v>
      </c>
      <c r="AB50" s="27">
        <f t="shared" si="22"/>
        <v>73.469479452054784</v>
      </c>
      <c r="AC50" s="27">
        <f t="shared" si="22"/>
        <v>79.70728082191782</v>
      </c>
      <c r="AD50" s="27">
        <f t="shared" si="22"/>
        <v>77.628013698630127</v>
      </c>
      <c r="AE50" s="27">
        <f t="shared" si="22"/>
        <v>79.70728082191782</v>
      </c>
      <c r="AF50" s="27">
        <f t="shared" si="22"/>
        <v>77.628013698630127</v>
      </c>
      <c r="AG50" s="27">
        <f t="shared" si="22"/>
        <v>79.70728082191782</v>
      </c>
      <c r="AH50" s="27">
        <f t="shared" si="22"/>
        <v>79.70728082191782</v>
      </c>
      <c r="AI50" s="27">
        <f t="shared" si="22"/>
        <v>77.628013698630127</v>
      </c>
      <c r="AJ50" s="27">
        <f t="shared" si="22"/>
        <v>79.70728082191782</v>
      </c>
      <c r="AK50" s="27">
        <f t="shared" si="22"/>
        <v>77.628013698630127</v>
      </c>
      <c r="AL50" s="27">
        <f t="shared" si="22"/>
        <v>79.70728082191782</v>
      </c>
      <c r="AM50" s="27">
        <f t="shared" si="22"/>
        <v>79.70728082191782</v>
      </c>
      <c r="AN50" s="27">
        <f t="shared" si="22"/>
        <v>73.469479452054784</v>
      </c>
      <c r="AO50" s="27">
        <f t="shared" si="22"/>
        <v>79.70728082191782</v>
      </c>
      <c r="AP50" s="27">
        <f t="shared" si="22"/>
        <v>77.628013698630127</v>
      </c>
      <c r="AQ50" s="27">
        <f t="shared" si="22"/>
        <v>79.70728082191782</v>
      </c>
      <c r="AR50" s="27">
        <f t="shared" si="22"/>
        <v>77.628013698630127</v>
      </c>
      <c r="AS50" s="27">
        <f t="shared" si="22"/>
        <v>79.70728082191782</v>
      </c>
      <c r="AT50" s="27">
        <f t="shared" si="22"/>
        <v>79.70728082191782</v>
      </c>
      <c r="AU50" s="27">
        <f t="shared" si="22"/>
        <v>77.628013698630127</v>
      </c>
      <c r="AV50" s="27">
        <f t="shared" si="22"/>
        <v>79.70728082191782</v>
      </c>
      <c r="AW50" s="27">
        <f t="shared" si="22"/>
        <v>77.628013698630127</v>
      </c>
      <c r="AX50" s="27">
        <f t="shared" si="22"/>
        <v>79.70728082191782</v>
      </c>
      <c r="AY50" s="27">
        <f t="shared" si="22"/>
        <v>79.70728082191782</v>
      </c>
      <c r="AZ50" s="27">
        <f t="shared" si="22"/>
        <v>75.548746575342477</v>
      </c>
      <c r="BA50" s="27">
        <f t="shared" si="22"/>
        <v>79.70728082191782</v>
      </c>
      <c r="BB50" s="27">
        <f t="shared" si="22"/>
        <v>77.628013698630127</v>
      </c>
      <c r="BC50" s="27">
        <f t="shared" si="22"/>
        <v>79.70728082191782</v>
      </c>
      <c r="BD50" s="27">
        <f t="shared" si="22"/>
        <v>77.628013698630127</v>
      </c>
      <c r="BE50" s="27">
        <f t="shared" si="22"/>
        <v>79.70728082191782</v>
      </c>
      <c r="BF50" s="27">
        <f t="shared" si="22"/>
        <v>79.70728082191782</v>
      </c>
      <c r="BG50" s="27">
        <f t="shared" si="22"/>
        <v>77.628013698630127</v>
      </c>
      <c r="BH50" s="27">
        <f t="shared" si="22"/>
        <v>79.70728082191782</v>
      </c>
      <c r="BI50" s="27">
        <f t="shared" si="22"/>
        <v>77.628013698630127</v>
      </c>
      <c r="BJ50" s="27">
        <f t="shared" si="22"/>
        <v>79.70728082191782</v>
      </c>
      <c r="BL50" s="27">
        <f t="shared" ref="BL50:BP52" si="23">SUMIF($C$5:$BJ$5,BL$6,$C50:$BJ50)</f>
        <v>1230.5117671232877</v>
      </c>
      <c r="BM50" s="27">
        <f t="shared" si="23"/>
        <v>941.9325</v>
      </c>
      <c r="BN50" s="27">
        <f t="shared" si="23"/>
        <v>941.9325</v>
      </c>
      <c r="BO50" s="27">
        <f t="shared" si="23"/>
        <v>941.9325</v>
      </c>
      <c r="BP50" s="27">
        <f t="shared" si="23"/>
        <v>944.01176712328777</v>
      </c>
    </row>
    <row r="51" spans="1:68" s="3" customFormat="1" x14ac:dyDescent="0.2">
      <c r="A51" s="42" t="s">
        <v>26</v>
      </c>
      <c r="B51" s="17"/>
      <c r="C51" s="24">
        <f>'Headcount Inputs'!L39/1000+'Headcount Inputs'!GN39/1000</f>
        <v>69.257280821917817</v>
      </c>
      <c r="D51" s="24">
        <f>'Headcount Inputs'!M39/1000+'Headcount Inputs'!GO39/1000</f>
        <v>65.098746575342474</v>
      </c>
      <c r="E51" s="24">
        <f>'Headcount Inputs'!N39/1000+'Headcount Inputs'!GP39/1000</f>
        <v>69.257280821917817</v>
      </c>
      <c r="F51" s="24">
        <f>'Headcount Inputs'!O39/1000+'Headcount Inputs'!GQ39/1000</f>
        <v>67.178013698630124</v>
      </c>
      <c r="G51" s="24">
        <f>'Headcount Inputs'!P39/1000+'Headcount Inputs'!GR39/1000</f>
        <v>69.257280821917817</v>
      </c>
      <c r="H51" s="24">
        <f>'Headcount Inputs'!Q39/1000+'Headcount Inputs'!GS39/1000</f>
        <v>67.178013698630124</v>
      </c>
      <c r="I51" s="24">
        <f>'Headcount Inputs'!R39/1000+'Headcount Inputs'!GT39/1000</f>
        <v>69.257280821917817</v>
      </c>
      <c r="J51" s="24">
        <f>'Headcount Inputs'!S39/1000+'Headcount Inputs'!GU39/1000</f>
        <v>69.257280821917817</v>
      </c>
      <c r="K51" s="24">
        <f>'Headcount Inputs'!T39/1000+'Headcount Inputs'!GV39/1000</f>
        <v>67.178013698630124</v>
      </c>
      <c r="L51" s="24">
        <f>'Headcount Inputs'!U39/1000+'Headcount Inputs'!GW39/1000</f>
        <v>69.257280821917817</v>
      </c>
      <c r="M51" s="24">
        <f>'Headcount Inputs'!V39/1000+'Headcount Inputs'!GX39/1000</f>
        <v>67.178013698630124</v>
      </c>
      <c r="N51" s="24">
        <f>'Headcount Inputs'!W39/1000+'Headcount Inputs'!GY39/1000</f>
        <v>69.257280821917817</v>
      </c>
      <c r="O51" s="24">
        <f>'Headcount Inputs'!X39/1000+'Headcount Inputs'!GZ39/1000</f>
        <v>69.257280821917817</v>
      </c>
      <c r="P51" s="24">
        <f>'Headcount Inputs'!Y39/1000+'Headcount Inputs'!HA39/1000</f>
        <v>63.019479452054782</v>
      </c>
      <c r="Q51" s="24">
        <f>'Headcount Inputs'!Z39/1000+'Headcount Inputs'!HB39/1000</f>
        <v>69.257280821917817</v>
      </c>
      <c r="R51" s="24">
        <f>'Headcount Inputs'!AA39/1000+'Headcount Inputs'!HC39/1000</f>
        <v>67.178013698630124</v>
      </c>
      <c r="S51" s="24">
        <f>'Headcount Inputs'!AB39/1000+'Headcount Inputs'!HD39/1000</f>
        <v>69.257280821917817</v>
      </c>
      <c r="T51" s="24">
        <f>'Headcount Inputs'!AC39/1000+'Headcount Inputs'!HE39/1000</f>
        <v>67.178013698630124</v>
      </c>
      <c r="U51" s="24">
        <f>'Headcount Inputs'!AD39/1000+'Headcount Inputs'!HF39/1000</f>
        <v>69.257280821917817</v>
      </c>
      <c r="V51" s="24">
        <f>'Headcount Inputs'!AE39/1000+'Headcount Inputs'!HG39/1000</f>
        <v>69.257280821917817</v>
      </c>
      <c r="W51" s="24">
        <f>'Headcount Inputs'!AF39/1000+'Headcount Inputs'!HH39/1000</f>
        <v>67.178013698630124</v>
      </c>
      <c r="X51" s="24">
        <f>'Headcount Inputs'!AG39/1000+'Headcount Inputs'!HI39/1000</f>
        <v>69.257280821917817</v>
      </c>
      <c r="Y51" s="24">
        <f>'Headcount Inputs'!AH39/1000+'Headcount Inputs'!HJ39/1000</f>
        <v>67.178013698630124</v>
      </c>
      <c r="Z51" s="24">
        <f>'Headcount Inputs'!AI39/1000+'Headcount Inputs'!HK39/1000</f>
        <v>69.257280821917817</v>
      </c>
      <c r="AA51" s="24">
        <f>'Headcount Inputs'!AJ39/1000+'Headcount Inputs'!HL39/1000</f>
        <v>69.257280821917817</v>
      </c>
      <c r="AB51" s="24">
        <f>'Headcount Inputs'!AK39/1000+'Headcount Inputs'!HM39/1000</f>
        <v>63.019479452054782</v>
      </c>
      <c r="AC51" s="24">
        <f>'Headcount Inputs'!AL39/1000+'Headcount Inputs'!HN39/1000</f>
        <v>69.257280821917817</v>
      </c>
      <c r="AD51" s="24">
        <f>'Headcount Inputs'!AM39/1000+'Headcount Inputs'!HO39/1000</f>
        <v>67.178013698630124</v>
      </c>
      <c r="AE51" s="24">
        <f>'Headcount Inputs'!AN39/1000+'Headcount Inputs'!HP39/1000</f>
        <v>69.257280821917817</v>
      </c>
      <c r="AF51" s="24">
        <f>'Headcount Inputs'!AO39/1000+'Headcount Inputs'!HQ39/1000</f>
        <v>67.178013698630124</v>
      </c>
      <c r="AG51" s="24">
        <f>'Headcount Inputs'!AP39/1000+'Headcount Inputs'!HR39/1000</f>
        <v>69.257280821917817</v>
      </c>
      <c r="AH51" s="24">
        <f>'Headcount Inputs'!AQ39/1000+'Headcount Inputs'!HS39/1000</f>
        <v>69.257280821917817</v>
      </c>
      <c r="AI51" s="24">
        <f>'Headcount Inputs'!AR39/1000+'Headcount Inputs'!HT39/1000</f>
        <v>67.178013698630124</v>
      </c>
      <c r="AJ51" s="24">
        <f>'Headcount Inputs'!AS39/1000+'Headcount Inputs'!HU39/1000</f>
        <v>69.257280821917817</v>
      </c>
      <c r="AK51" s="24">
        <f>'Headcount Inputs'!AT39/1000+'Headcount Inputs'!HV39/1000</f>
        <v>67.178013698630124</v>
      </c>
      <c r="AL51" s="24">
        <f>'Headcount Inputs'!AU39/1000+'Headcount Inputs'!HW39/1000</f>
        <v>69.257280821917817</v>
      </c>
      <c r="AM51" s="24">
        <f>'Headcount Inputs'!AV39/1000+'Headcount Inputs'!HX39/1000</f>
        <v>69.257280821917817</v>
      </c>
      <c r="AN51" s="24">
        <f>'Headcount Inputs'!AW39/1000+'Headcount Inputs'!HY39/1000</f>
        <v>63.019479452054782</v>
      </c>
      <c r="AO51" s="24">
        <f>'Headcount Inputs'!AX39/1000+'Headcount Inputs'!HZ39/1000</f>
        <v>69.257280821917817</v>
      </c>
      <c r="AP51" s="24">
        <f>'Headcount Inputs'!AY39/1000+'Headcount Inputs'!IA39/1000</f>
        <v>67.178013698630124</v>
      </c>
      <c r="AQ51" s="24">
        <f>'Headcount Inputs'!AZ39/1000+'Headcount Inputs'!IB39/1000</f>
        <v>69.257280821917817</v>
      </c>
      <c r="AR51" s="24">
        <f>'Headcount Inputs'!BA39/1000+'Headcount Inputs'!IC39/1000</f>
        <v>67.178013698630124</v>
      </c>
      <c r="AS51" s="24">
        <f>'Headcount Inputs'!BB39/1000+'Headcount Inputs'!ID39/1000</f>
        <v>69.257280821917817</v>
      </c>
      <c r="AT51" s="24">
        <f>'Headcount Inputs'!BC39/1000+'Headcount Inputs'!IE39/1000</f>
        <v>69.257280821917817</v>
      </c>
      <c r="AU51" s="24">
        <f>'Headcount Inputs'!BD39/1000+'Headcount Inputs'!IF39/1000</f>
        <v>67.178013698630124</v>
      </c>
      <c r="AV51" s="24">
        <f>'Headcount Inputs'!BE39/1000+'Headcount Inputs'!IG39/1000</f>
        <v>69.257280821917817</v>
      </c>
      <c r="AW51" s="24">
        <f>'Headcount Inputs'!BF39/1000+'Headcount Inputs'!IH39/1000</f>
        <v>67.178013698630124</v>
      </c>
      <c r="AX51" s="24">
        <f>'Headcount Inputs'!BG39/1000+'Headcount Inputs'!II39/1000</f>
        <v>69.257280821917817</v>
      </c>
      <c r="AY51" s="24">
        <f>'Headcount Inputs'!BH39/1000+'Headcount Inputs'!IJ39/1000</f>
        <v>69.257280821917817</v>
      </c>
      <c r="AZ51" s="24">
        <f>'Headcount Inputs'!BI39/1000+'Headcount Inputs'!IK39/1000</f>
        <v>65.098746575342474</v>
      </c>
      <c r="BA51" s="24">
        <f>'Headcount Inputs'!BJ39/1000+'Headcount Inputs'!IL39/1000</f>
        <v>69.257280821917817</v>
      </c>
      <c r="BB51" s="24">
        <f>'Headcount Inputs'!BK39/1000+'Headcount Inputs'!IM39/1000</f>
        <v>67.178013698630124</v>
      </c>
      <c r="BC51" s="24">
        <f>'Headcount Inputs'!BL39/1000+'Headcount Inputs'!IN39/1000</f>
        <v>69.257280821917817</v>
      </c>
      <c r="BD51" s="24">
        <f>'Headcount Inputs'!BM39/1000+'Headcount Inputs'!IO39/1000</f>
        <v>67.178013698630124</v>
      </c>
      <c r="BE51" s="24">
        <f>'Headcount Inputs'!BN39/1000+'Headcount Inputs'!IP39/1000</f>
        <v>69.257280821917817</v>
      </c>
      <c r="BF51" s="24">
        <f>'Headcount Inputs'!BO39/1000+'Headcount Inputs'!IQ39/1000</f>
        <v>69.257280821917817</v>
      </c>
      <c r="BG51" s="24">
        <f>'Headcount Inputs'!BP39/1000+'Headcount Inputs'!IR39/1000</f>
        <v>67.178013698630124</v>
      </c>
      <c r="BH51" s="24">
        <f>'Headcount Inputs'!BQ39/1000+'Headcount Inputs'!IS39/1000</f>
        <v>69.257280821917817</v>
      </c>
      <c r="BI51" s="24">
        <f>'Headcount Inputs'!BR39/1000+'Headcount Inputs'!IT39/1000</f>
        <v>67.178013698630124</v>
      </c>
      <c r="BJ51" s="24">
        <f>'Headcount Inputs'!BS39/1000+'Headcount Inputs'!IU39/1000</f>
        <v>69.257280821917817</v>
      </c>
      <c r="BL51" s="24">
        <f t="shared" si="23"/>
        <v>818.61176712328756</v>
      </c>
      <c r="BM51" s="24">
        <f t="shared" si="23"/>
        <v>816.53249999999991</v>
      </c>
      <c r="BN51" s="24">
        <f t="shared" si="23"/>
        <v>816.53249999999991</v>
      </c>
      <c r="BO51" s="24">
        <f t="shared" si="23"/>
        <v>816.53249999999991</v>
      </c>
      <c r="BP51" s="24">
        <f t="shared" si="23"/>
        <v>818.61176712328756</v>
      </c>
    </row>
    <row r="52" spans="1:68" s="3" customFormat="1" x14ac:dyDescent="0.2">
      <c r="A52" s="42" t="s">
        <v>27</v>
      </c>
      <c r="B52" s="17"/>
      <c r="C52" s="24">
        <f>SUM('Non-wage Inputs'!I47:I55)/1000</f>
        <v>110.95</v>
      </c>
      <c r="D52" s="24">
        <f>SUM('Non-wage Inputs'!J47:J55)/1000</f>
        <v>110.95</v>
      </c>
      <c r="E52" s="24">
        <f>SUM('Non-wage Inputs'!K47:K55)/1000</f>
        <v>35.950000000000003</v>
      </c>
      <c r="F52" s="24">
        <f>SUM('Non-wage Inputs'!L47:L55)/1000</f>
        <v>17.95</v>
      </c>
      <c r="G52" s="24">
        <f>SUM('Non-wage Inputs'!M47:M55)/1000</f>
        <v>17.95</v>
      </c>
      <c r="H52" s="24">
        <f>SUM('Non-wage Inputs'!N47:N55)/1000</f>
        <v>17.95</v>
      </c>
      <c r="I52" s="24">
        <f>SUM('Non-wage Inputs'!O47:O55)/1000</f>
        <v>17.95</v>
      </c>
      <c r="J52" s="24">
        <f>SUM('Non-wage Inputs'!P47:P55)/1000</f>
        <v>17.95</v>
      </c>
      <c r="K52" s="24">
        <f>SUM('Non-wage Inputs'!Q47:Q55)/1000</f>
        <v>17.95</v>
      </c>
      <c r="L52" s="24">
        <f>SUM('Non-wage Inputs'!R47:R55)/1000</f>
        <v>17.95</v>
      </c>
      <c r="M52" s="24">
        <f>SUM('Non-wage Inputs'!S47:S55)/1000</f>
        <v>17.95</v>
      </c>
      <c r="N52" s="24">
        <f>SUM('Non-wage Inputs'!T47:T55)/1000</f>
        <v>10.45</v>
      </c>
      <c r="O52" s="24">
        <f>SUM('Non-wage Inputs'!U47:U55)/1000</f>
        <v>10.45</v>
      </c>
      <c r="P52" s="24">
        <f>SUM('Non-wage Inputs'!V47:V55)/1000</f>
        <v>10.45</v>
      </c>
      <c r="Q52" s="24">
        <f>SUM('Non-wage Inputs'!W47:W55)/1000</f>
        <v>10.45</v>
      </c>
      <c r="R52" s="24">
        <f>SUM('Non-wage Inputs'!X47:X55)/1000</f>
        <v>10.45</v>
      </c>
      <c r="S52" s="24">
        <f>SUM('Non-wage Inputs'!Y47:Y55)/1000</f>
        <v>10.45</v>
      </c>
      <c r="T52" s="24">
        <f>SUM('Non-wage Inputs'!Z47:Z55)/1000</f>
        <v>10.45</v>
      </c>
      <c r="U52" s="24">
        <f>SUM('Non-wage Inputs'!AA47:AA55)/1000</f>
        <v>10.45</v>
      </c>
      <c r="V52" s="24">
        <f>SUM('Non-wage Inputs'!AB47:AB55)/1000</f>
        <v>10.45</v>
      </c>
      <c r="W52" s="24">
        <f>SUM('Non-wage Inputs'!AC47:AC55)/1000</f>
        <v>10.45</v>
      </c>
      <c r="X52" s="24">
        <f>SUM('Non-wage Inputs'!AD47:AD55)/1000</f>
        <v>10.45</v>
      </c>
      <c r="Y52" s="24">
        <f>SUM('Non-wage Inputs'!AE47:AE55)/1000</f>
        <v>10.45</v>
      </c>
      <c r="Z52" s="24">
        <f>SUM('Non-wage Inputs'!AF47:AF55)/1000</f>
        <v>10.45</v>
      </c>
      <c r="AA52" s="24">
        <f>SUM('Non-wage Inputs'!AG47:AG55)/1000</f>
        <v>10.45</v>
      </c>
      <c r="AB52" s="24">
        <f>SUM('Non-wage Inputs'!AH47:AH55)/1000</f>
        <v>10.45</v>
      </c>
      <c r="AC52" s="24">
        <f>SUM('Non-wage Inputs'!AI47:AI55)/1000</f>
        <v>10.45</v>
      </c>
      <c r="AD52" s="24">
        <f>SUM('Non-wage Inputs'!AJ47:AJ55)/1000</f>
        <v>10.45</v>
      </c>
      <c r="AE52" s="24">
        <f>SUM('Non-wage Inputs'!AK47:AK55)/1000</f>
        <v>10.45</v>
      </c>
      <c r="AF52" s="24">
        <f>SUM('Non-wage Inputs'!AL47:AL55)/1000</f>
        <v>10.45</v>
      </c>
      <c r="AG52" s="24">
        <f>SUM('Non-wage Inputs'!AM47:AM55)/1000</f>
        <v>10.45</v>
      </c>
      <c r="AH52" s="24">
        <f>SUM('Non-wage Inputs'!AN47:AN55)/1000</f>
        <v>10.45</v>
      </c>
      <c r="AI52" s="24">
        <f>SUM('Non-wage Inputs'!AO47:AO55)/1000</f>
        <v>10.45</v>
      </c>
      <c r="AJ52" s="24">
        <f>SUM('Non-wage Inputs'!AP47:AP55)/1000</f>
        <v>10.45</v>
      </c>
      <c r="AK52" s="24">
        <f>SUM('Non-wage Inputs'!AQ47:AQ55)/1000</f>
        <v>10.45</v>
      </c>
      <c r="AL52" s="24">
        <f>SUM('Non-wage Inputs'!AR47:AR55)/1000</f>
        <v>10.45</v>
      </c>
      <c r="AM52" s="24">
        <f>SUM('Non-wage Inputs'!AS47:AS55)/1000</f>
        <v>10.45</v>
      </c>
      <c r="AN52" s="24">
        <f>SUM('Non-wage Inputs'!AT47:AT55)/1000</f>
        <v>10.45</v>
      </c>
      <c r="AO52" s="24">
        <f>SUM('Non-wage Inputs'!AU47:AU55)/1000</f>
        <v>10.45</v>
      </c>
      <c r="AP52" s="24">
        <f>SUM('Non-wage Inputs'!AV47:AV55)/1000</f>
        <v>10.45</v>
      </c>
      <c r="AQ52" s="24">
        <f>SUM('Non-wage Inputs'!AW47:AW55)/1000</f>
        <v>10.45</v>
      </c>
      <c r="AR52" s="24">
        <f>SUM('Non-wage Inputs'!AX47:AX55)/1000</f>
        <v>10.45</v>
      </c>
      <c r="AS52" s="24">
        <f>SUM('Non-wage Inputs'!AY47:AY55)/1000</f>
        <v>10.45</v>
      </c>
      <c r="AT52" s="24">
        <f>SUM('Non-wage Inputs'!AZ47:AZ55)/1000</f>
        <v>10.45</v>
      </c>
      <c r="AU52" s="24">
        <f>SUM('Non-wage Inputs'!BA47:BA55)/1000</f>
        <v>10.45</v>
      </c>
      <c r="AV52" s="24">
        <f>SUM('Non-wage Inputs'!BB47:BB55)/1000</f>
        <v>10.45</v>
      </c>
      <c r="AW52" s="24">
        <f>SUM('Non-wage Inputs'!BC47:BC55)/1000</f>
        <v>10.45</v>
      </c>
      <c r="AX52" s="24">
        <f>SUM('Non-wage Inputs'!BD47:BD55)/1000</f>
        <v>10.45</v>
      </c>
      <c r="AY52" s="24">
        <f>SUM('Non-wage Inputs'!BE47:BE55)/1000</f>
        <v>10.45</v>
      </c>
      <c r="AZ52" s="24">
        <f>SUM('Non-wage Inputs'!BF47:BF55)/1000</f>
        <v>10.45</v>
      </c>
      <c r="BA52" s="24">
        <f>SUM('Non-wage Inputs'!BG47:BG55)/1000</f>
        <v>10.45</v>
      </c>
      <c r="BB52" s="24">
        <f>SUM('Non-wage Inputs'!BH47:BH55)/1000</f>
        <v>10.45</v>
      </c>
      <c r="BC52" s="24">
        <f>SUM('Non-wage Inputs'!BI47:BI55)/1000</f>
        <v>10.45</v>
      </c>
      <c r="BD52" s="24">
        <f>SUM('Non-wage Inputs'!BJ47:BJ55)/1000</f>
        <v>10.45</v>
      </c>
      <c r="BE52" s="24">
        <f>SUM('Non-wage Inputs'!BK47:BK55)/1000</f>
        <v>10.45</v>
      </c>
      <c r="BF52" s="24">
        <f>SUM('Non-wage Inputs'!BL47:BL55)/1000</f>
        <v>10.45</v>
      </c>
      <c r="BG52" s="24">
        <f>SUM('Non-wage Inputs'!BM47:BM55)/1000</f>
        <v>10.45</v>
      </c>
      <c r="BH52" s="24">
        <f>SUM('Non-wage Inputs'!BN47:BN55)/1000</f>
        <v>10.45</v>
      </c>
      <c r="BI52" s="24">
        <f>SUM('Non-wage Inputs'!BO47:BO55)/1000</f>
        <v>10.45</v>
      </c>
      <c r="BJ52" s="24">
        <f>SUM('Non-wage Inputs'!BP47:BP55)/1000</f>
        <v>10.45</v>
      </c>
      <c r="BK52" s="24"/>
      <c r="BL52" s="24">
        <f t="shared" si="23"/>
        <v>411.89999999999992</v>
      </c>
      <c r="BM52" s="24">
        <f t="shared" si="23"/>
        <v>125.40000000000002</v>
      </c>
      <c r="BN52" s="24">
        <f t="shared" si="23"/>
        <v>125.40000000000002</v>
      </c>
      <c r="BO52" s="24">
        <f t="shared" si="23"/>
        <v>125.40000000000002</v>
      </c>
      <c r="BP52" s="24">
        <f t="shared" si="23"/>
        <v>125.40000000000002</v>
      </c>
    </row>
    <row r="53" spans="1:68" s="3" customFormat="1" x14ac:dyDescent="0.2">
      <c r="A53" s="43"/>
      <c r="B53" s="17"/>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L53" s="24"/>
      <c r="BM53" s="24"/>
      <c r="BN53" s="24"/>
      <c r="BO53" s="24"/>
      <c r="BP53" s="24"/>
    </row>
    <row r="54" spans="1:68" s="3" customFormat="1" x14ac:dyDescent="0.2">
      <c r="A54" s="15" t="s">
        <v>28</v>
      </c>
      <c r="B54" s="17"/>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L54" s="24"/>
      <c r="BM54" s="24"/>
    </row>
    <row r="55" spans="1:68" s="3" customFormat="1" x14ac:dyDescent="0.2">
      <c r="A55" s="42" t="s">
        <v>29</v>
      </c>
      <c r="B55" s="17"/>
      <c r="C55" s="24">
        <f>'Headcount Inputs'!L39/1000</f>
        <v>64.45728082191782</v>
      </c>
      <c r="D55" s="24">
        <f>'Headcount Inputs'!M39/1000</f>
        <v>60.29874657534247</v>
      </c>
      <c r="E55" s="24">
        <f>'Headcount Inputs'!N39/1000</f>
        <v>64.45728082191782</v>
      </c>
      <c r="F55" s="24">
        <f>'Headcount Inputs'!O39/1000</f>
        <v>62.378013698630127</v>
      </c>
      <c r="G55" s="24">
        <f>'Headcount Inputs'!P39/1000</f>
        <v>64.45728082191782</v>
      </c>
      <c r="H55" s="24">
        <f>'Headcount Inputs'!Q39/1000</f>
        <v>62.378013698630127</v>
      </c>
      <c r="I55" s="24">
        <f>'Headcount Inputs'!R39/1000</f>
        <v>64.45728082191782</v>
      </c>
      <c r="J55" s="24">
        <f>'Headcount Inputs'!S39/1000</f>
        <v>64.45728082191782</v>
      </c>
      <c r="K55" s="24">
        <f>'Headcount Inputs'!T39/1000</f>
        <v>62.378013698630127</v>
      </c>
      <c r="L55" s="24">
        <f>'Headcount Inputs'!U39/1000</f>
        <v>64.45728082191782</v>
      </c>
      <c r="M55" s="24">
        <f>'Headcount Inputs'!V39/1000</f>
        <v>62.378013698630127</v>
      </c>
      <c r="N55" s="24">
        <f>'Headcount Inputs'!W39/1000</f>
        <v>64.45728082191782</v>
      </c>
      <c r="O55" s="24">
        <f>'Headcount Inputs'!X39/1000</f>
        <v>64.45728082191782</v>
      </c>
      <c r="P55" s="24">
        <f>'Headcount Inputs'!Y39/1000</f>
        <v>58.219479452054784</v>
      </c>
      <c r="Q55" s="24">
        <f>'Headcount Inputs'!Z39/1000</f>
        <v>64.45728082191782</v>
      </c>
      <c r="R55" s="24">
        <f>'Headcount Inputs'!AA39/1000</f>
        <v>62.378013698630127</v>
      </c>
      <c r="S55" s="24">
        <f>'Headcount Inputs'!AB39/1000</f>
        <v>64.45728082191782</v>
      </c>
      <c r="T55" s="24">
        <f>'Headcount Inputs'!AC39/1000</f>
        <v>62.378013698630127</v>
      </c>
      <c r="U55" s="24">
        <f>'Headcount Inputs'!AD39/1000</f>
        <v>64.45728082191782</v>
      </c>
      <c r="V55" s="24">
        <f>'Headcount Inputs'!AE39/1000</f>
        <v>64.45728082191782</v>
      </c>
      <c r="W55" s="24">
        <f>'Headcount Inputs'!AF39/1000</f>
        <v>62.378013698630127</v>
      </c>
      <c r="X55" s="24">
        <f>'Headcount Inputs'!AG39/1000</f>
        <v>64.45728082191782</v>
      </c>
      <c r="Y55" s="24">
        <f>'Headcount Inputs'!AH39/1000</f>
        <v>62.378013698630127</v>
      </c>
      <c r="Z55" s="24">
        <f>'Headcount Inputs'!AI39/1000</f>
        <v>64.45728082191782</v>
      </c>
      <c r="AA55" s="24">
        <f>'Headcount Inputs'!AJ39/1000</f>
        <v>64.45728082191782</v>
      </c>
      <c r="AB55" s="24">
        <f>'Headcount Inputs'!AK39/1000</f>
        <v>58.219479452054784</v>
      </c>
      <c r="AC55" s="24">
        <f>'Headcount Inputs'!AL39/1000</f>
        <v>64.45728082191782</v>
      </c>
      <c r="AD55" s="24">
        <f>'Headcount Inputs'!AM39/1000</f>
        <v>62.378013698630127</v>
      </c>
      <c r="AE55" s="24">
        <f>'Headcount Inputs'!AN39/1000</f>
        <v>64.45728082191782</v>
      </c>
      <c r="AF55" s="24">
        <f>'Headcount Inputs'!AO39/1000</f>
        <v>62.378013698630127</v>
      </c>
      <c r="AG55" s="24">
        <f>'Headcount Inputs'!AP39/1000</f>
        <v>64.45728082191782</v>
      </c>
      <c r="AH55" s="24">
        <f>'Headcount Inputs'!AQ39/1000</f>
        <v>64.45728082191782</v>
      </c>
      <c r="AI55" s="24">
        <f>'Headcount Inputs'!AR39/1000</f>
        <v>62.378013698630127</v>
      </c>
      <c r="AJ55" s="24">
        <f>'Headcount Inputs'!AS39/1000</f>
        <v>64.45728082191782</v>
      </c>
      <c r="AK55" s="24">
        <f>'Headcount Inputs'!AT39/1000</f>
        <v>62.378013698630127</v>
      </c>
      <c r="AL55" s="24">
        <f>'Headcount Inputs'!AU39/1000</f>
        <v>64.45728082191782</v>
      </c>
      <c r="AM55" s="24">
        <f>'Headcount Inputs'!AV39/1000</f>
        <v>64.45728082191782</v>
      </c>
      <c r="AN55" s="24">
        <f>'Headcount Inputs'!AW39/1000</f>
        <v>58.219479452054784</v>
      </c>
      <c r="AO55" s="24">
        <f>'Headcount Inputs'!AX39/1000</f>
        <v>64.45728082191782</v>
      </c>
      <c r="AP55" s="24">
        <f>'Headcount Inputs'!AY39/1000</f>
        <v>62.378013698630127</v>
      </c>
      <c r="AQ55" s="24">
        <f>'Headcount Inputs'!AZ39/1000</f>
        <v>64.45728082191782</v>
      </c>
      <c r="AR55" s="24">
        <f>'Headcount Inputs'!BA39/1000</f>
        <v>62.378013698630127</v>
      </c>
      <c r="AS55" s="24">
        <f>'Headcount Inputs'!BB39/1000</f>
        <v>64.45728082191782</v>
      </c>
      <c r="AT55" s="24">
        <f>'Headcount Inputs'!BC39/1000</f>
        <v>64.45728082191782</v>
      </c>
      <c r="AU55" s="24">
        <f>'Headcount Inputs'!BD39/1000</f>
        <v>62.378013698630127</v>
      </c>
      <c r="AV55" s="24">
        <f>'Headcount Inputs'!BE39/1000</f>
        <v>64.45728082191782</v>
      </c>
      <c r="AW55" s="24">
        <f>'Headcount Inputs'!BF39/1000</f>
        <v>62.378013698630127</v>
      </c>
      <c r="AX55" s="24">
        <f>'Headcount Inputs'!BG39/1000</f>
        <v>64.45728082191782</v>
      </c>
      <c r="AY55" s="24">
        <f>'Headcount Inputs'!BH39/1000</f>
        <v>64.45728082191782</v>
      </c>
      <c r="AZ55" s="24">
        <f>'Headcount Inputs'!BI39/1000</f>
        <v>60.29874657534247</v>
      </c>
      <c r="BA55" s="24">
        <f>'Headcount Inputs'!BJ39/1000</f>
        <v>64.45728082191782</v>
      </c>
      <c r="BB55" s="24">
        <f>'Headcount Inputs'!BK39/1000</f>
        <v>62.378013698630127</v>
      </c>
      <c r="BC55" s="24">
        <f>'Headcount Inputs'!BL39/1000</f>
        <v>64.45728082191782</v>
      </c>
      <c r="BD55" s="24">
        <f>'Headcount Inputs'!BM39/1000</f>
        <v>62.378013698630127</v>
      </c>
      <c r="BE55" s="24">
        <f>'Headcount Inputs'!BN39/1000</f>
        <v>64.45728082191782</v>
      </c>
      <c r="BF55" s="24">
        <f>'Headcount Inputs'!BO39/1000</f>
        <v>64.45728082191782</v>
      </c>
      <c r="BG55" s="24">
        <f>'Headcount Inputs'!BP39/1000</f>
        <v>62.378013698630127</v>
      </c>
      <c r="BH55" s="24">
        <f>'Headcount Inputs'!BQ39/1000</f>
        <v>64.45728082191782</v>
      </c>
      <c r="BI55" s="24">
        <f>'Headcount Inputs'!BR39/1000</f>
        <v>62.378013698630127</v>
      </c>
      <c r="BJ55" s="24">
        <f>'Headcount Inputs'!BS39/1000</f>
        <v>64.45728082191782</v>
      </c>
      <c r="BL55" s="24">
        <f t="shared" ref="BL55:BP58" si="24">SUMIF($C$5:$BJ$5,BL$6,$C55:$BJ55)</f>
        <v>761.01176712328777</v>
      </c>
      <c r="BM55" s="24">
        <f t="shared" si="24"/>
        <v>758.9325</v>
      </c>
      <c r="BN55" s="24">
        <f t="shared" si="24"/>
        <v>758.9325</v>
      </c>
      <c r="BO55" s="24">
        <f t="shared" si="24"/>
        <v>758.9325</v>
      </c>
      <c r="BP55" s="24">
        <f t="shared" si="24"/>
        <v>761.01176712328777</v>
      </c>
    </row>
    <row r="56" spans="1:68" s="3" customFormat="1" x14ac:dyDescent="0.2">
      <c r="A56" s="42" t="s">
        <v>30</v>
      </c>
      <c r="B56" s="17"/>
      <c r="C56" s="24">
        <f>'Non-wage Inputs'!I37/1000</f>
        <v>8.5</v>
      </c>
      <c r="D56" s="24">
        <f>'Non-wage Inputs'!J37/1000</f>
        <v>8.5</v>
      </c>
      <c r="E56" s="24">
        <f>'Non-wage Inputs'!K37/1000</f>
        <v>8.5</v>
      </c>
      <c r="F56" s="24">
        <f>'Non-wage Inputs'!L37/1000</f>
        <v>8.5</v>
      </c>
      <c r="G56" s="24">
        <f>'Non-wage Inputs'!M37/1000</f>
        <v>8.5</v>
      </c>
      <c r="H56" s="24">
        <f>'Non-wage Inputs'!N37/1000</f>
        <v>8.5</v>
      </c>
      <c r="I56" s="24">
        <f>'Non-wage Inputs'!O37/1000</f>
        <v>8.5</v>
      </c>
      <c r="J56" s="24">
        <f>'Non-wage Inputs'!P37/1000</f>
        <v>8.5</v>
      </c>
      <c r="K56" s="24">
        <f>'Non-wage Inputs'!Q37/1000</f>
        <v>8.5</v>
      </c>
      <c r="L56" s="24">
        <f>'Non-wage Inputs'!R37/1000</f>
        <v>8.5</v>
      </c>
      <c r="M56" s="24">
        <f>'Non-wage Inputs'!S37/1000</f>
        <v>8.5</v>
      </c>
      <c r="N56" s="24">
        <f>'Non-wage Inputs'!T37/1000</f>
        <v>1</v>
      </c>
      <c r="O56" s="24">
        <f>'Non-wage Inputs'!U37/1000</f>
        <v>1</v>
      </c>
      <c r="P56" s="24">
        <f>'Non-wage Inputs'!V37/1000</f>
        <v>1</v>
      </c>
      <c r="Q56" s="24">
        <f>'Non-wage Inputs'!W37/1000</f>
        <v>1</v>
      </c>
      <c r="R56" s="24">
        <f>'Non-wage Inputs'!X37/1000</f>
        <v>1</v>
      </c>
      <c r="S56" s="24">
        <f>'Non-wage Inputs'!Y37/1000</f>
        <v>1</v>
      </c>
      <c r="T56" s="24">
        <f>'Non-wage Inputs'!Z37/1000</f>
        <v>1</v>
      </c>
      <c r="U56" s="24">
        <f>'Non-wage Inputs'!AA37/1000</f>
        <v>1</v>
      </c>
      <c r="V56" s="24">
        <f>'Non-wage Inputs'!AB37/1000</f>
        <v>1</v>
      </c>
      <c r="W56" s="24">
        <f>'Non-wage Inputs'!AC37/1000</f>
        <v>1</v>
      </c>
      <c r="X56" s="24">
        <f>'Non-wage Inputs'!AD37/1000</f>
        <v>1</v>
      </c>
      <c r="Y56" s="24">
        <f>'Non-wage Inputs'!AE37/1000</f>
        <v>1</v>
      </c>
      <c r="Z56" s="24">
        <f>'Non-wage Inputs'!AF37/1000</f>
        <v>1</v>
      </c>
      <c r="AA56" s="24">
        <f>'Non-wage Inputs'!AG37/1000</f>
        <v>1</v>
      </c>
      <c r="AB56" s="24">
        <f>'Non-wage Inputs'!AH37/1000</f>
        <v>1</v>
      </c>
      <c r="AC56" s="24">
        <f>'Non-wage Inputs'!AI37/1000</f>
        <v>1</v>
      </c>
      <c r="AD56" s="24">
        <f>'Non-wage Inputs'!AJ37/1000</f>
        <v>1</v>
      </c>
      <c r="AE56" s="24">
        <f>'Non-wage Inputs'!AK37/1000</f>
        <v>1</v>
      </c>
      <c r="AF56" s="24">
        <f>'Non-wage Inputs'!AL37/1000</f>
        <v>1</v>
      </c>
      <c r="AG56" s="24">
        <f>'Non-wage Inputs'!AM37/1000</f>
        <v>1</v>
      </c>
      <c r="AH56" s="24">
        <f>'Non-wage Inputs'!AN37/1000</f>
        <v>1</v>
      </c>
      <c r="AI56" s="24">
        <f>'Non-wage Inputs'!AO37/1000</f>
        <v>1</v>
      </c>
      <c r="AJ56" s="24">
        <f>'Non-wage Inputs'!AP37/1000</f>
        <v>1</v>
      </c>
      <c r="AK56" s="24">
        <f>'Non-wage Inputs'!AQ37/1000</f>
        <v>1</v>
      </c>
      <c r="AL56" s="24">
        <f>'Non-wage Inputs'!AR37/1000</f>
        <v>1</v>
      </c>
      <c r="AM56" s="24">
        <f>'Non-wage Inputs'!AS37/1000</f>
        <v>1</v>
      </c>
      <c r="AN56" s="24">
        <f>'Non-wage Inputs'!AT37/1000</f>
        <v>1</v>
      </c>
      <c r="AO56" s="24">
        <f>'Non-wage Inputs'!AU37/1000</f>
        <v>1</v>
      </c>
      <c r="AP56" s="24">
        <f>'Non-wage Inputs'!AV37/1000</f>
        <v>1</v>
      </c>
      <c r="AQ56" s="24">
        <f>'Non-wage Inputs'!AW37/1000</f>
        <v>1</v>
      </c>
      <c r="AR56" s="24">
        <f>'Non-wage Inputs'!AX37/1000</f>
        <v>1</v>
      </c>
      <c r="AS56" s="24">
        <f>'Non-wage Inputs'!AY37/1000</f>
        <v>1</v>
      </c>
      <c r="AT56" s="24">
        <f>'Non-wage Inputs'!AZ37/1000</f>
        <v>1</v>
      </c>
      <c r="AU56" s="24">
        <f>'Non-wage Inputs'!BA37/1000</f>
        <v>1</v>
      </c>
      <c r="AV56" s="24">
        <f>'Non-wage Inputs'!BB37/1000</f>
        <v>1</v>
      </c>
      <c r="AW56" s="24">
        <f>'Non-wage Inputs'!BC37/1000</f>
        <v>1</v>
      </c>
      <c r="AX56" s="24">
        <f>'Non-wage Inputs'!BD37/1000</f>
        <v>1</v>
      </c>
      <c r="AY56" s="24">
        <f>'Non-wage Inputs'!BE37/1000</f>
        <v>1</v>
      </c>
      <c r="AZ56" s="24">
        <f>'Non-wage Inputs'!BF37/1000</f>
        <v>1</v>
      </c>
      <c r="BA56" s="24">
        <f>'Non-wage Inputs'!BG37/1000</f>
        <v>1</v>
      </c>
      <c r="BB56" s="24">
        <f>'Non-wage Inputs'!BH37/1000</f>
        <v>1</v>
      </c>
      <c r="BC56" s="24">
        <f>'Non-wage Inputs'!BI37/1000</f>
        <v>1</v>
      </c>
      <c r="BD56" s="24">
        <f>'Non-wage Inputs'!BJ37/1000</f>
        <v>1</v>
      </c>
      <c r="BE56" s="24">
        <f>'Non-wage Inputs'!BK37/1000</f>
        <v>1</v>
      </c>
      <c r="BF56" s="24">
        <f>'Non-wage Inputs'!BL37/1000</f>
        <v>1</v>
      </c>
      <c r="BG56" s="24">
        <f>'Non-wage Inputs'!BM37/1000</f>
        <v>1</v>
      </c>
      <c r="BH56" s="24">
        <f>'Non-wage Inputs'!BN37/1000</f>
        <v>1</v>
      </c>
      <c r="BI56" s="24">
        <f>'Non-wage Inputs'!BO37/1000</f>
        <v>1</v>
      </c>
      <c r="BJ56" s="24">
        <f>'Non-wage Inputs'!BP37/1000</f>
        <v>1</v>
      </c>
      <c r="BL56" s="24">
        <f t="shared" si="24"/>
        <v>94.5</v>
      </c>
      <c r="BM56" s="24">
        <f t="shared" si="24"/>
        <v>12</v>
      </c>
      <c r="BN56" s="24">
        <f t="shared" si="24"/>
        <v>12</v>
      </c>
      <c r="BO56" s="24">
        <f t="shared" si="24"/>
        <v>12</v>
      </c>
      <c r="BP56" s="24">
        <f t="shared" si="24"/>
        <v>12</v>
      </c>
    </row>
    <row r="57" spans="1:68" s="3" customFormat="1" x14ac:dyDescent="0.2">
      <c r="A57" s="42" t="s">
        <v>31</v>
      </c>
      <c r="B57" s="17"/>
      <c r="C57" s="24">
        <f>'Non-wage Inputs'!I38/1000</f>
        <v>4.8000000000000007</v>
      </c>
      <c r="D57" s="24">
        <f>'Non-wage Inputs'!J38/1000</f>
        <v>4.8000000000000007</v>
      </c>
      <c r="E57" s="24">
        <f>'Non-wage Inputs'!K38/1000</f>
        <v>4.8000000000000007</v>
      </c>
      <c r="F57" s="24">
        <f>'Non-wage Inputs'!L38/1000</f>
        <v>4.8000000000000007</v>
      </c>
      <c r="G57" s="24">
        <f>'Non-wage Inputs'!M38/1000</f>
        <v>4.8000000000000007</v>
      </c>
      <c r="H57" s="24">
        <f>'Non-wage Inputs'!N38/1000</f>
        <v>4.8000000000000007</v>
      </c>
      <c r="I57" s="24">
        <f>'Non-wage Inputs'!O38/1000</f>
        <v>4.8000000000000007</v>
      </c>
      <c r="J57" s="24">
        <f>'Non-wage Inputs'!P38/1000</f>
        <v>4.8000000000000007</v>
      </c>
      <c r="K57" s="24">
        <f>'Non-wage Inputs'!Q38/1000</f>
        <v>4.8000000000000007</v>
      </c>
      <c r="L57" s="24">
        <f>'Non-wage Inputs'!R38/1000</f>
        <v>4.8000000000000007</v>
      </c>
      <c r="M57" s="24">
        <f>'Non-wage Inputs'!S38/1000</f>
        <v>4.8000000000000007</v>
      </c>
      <c r="N57" s="24">
        <f>'Non-wage Inputs'!T38/1000</f>
        <v>4.8000000000000007</v>
      </c>
      <c r="O57" s="24">
        <f>'Non-wage Inputs'!U38/1000</f>
        <v>4.8000000000000007</v>
      </c>
      <c r="P57" s="24">
        <f>'Non-wage Inputs'!V38/1000</f>
        <v>4.8000000000000007</v>
      </c>
      <c r="Q57" s="24">
        <f>'Non-wage Inputs'!W38/1000</f>
        <v>4.8000000000000007</v>
      </c>
      <c r="R57" s="24">
        <f>'Non-wage Inputs'!X38/1000</f>
        <v>4.8000000000000007</v>
      </c>
      <c r="S57" s="24">
        <f>'Non-wage Inputs'!Y38/1000</f>
        <v>4.8000000000000007</v>
      </c>
      <c r="T57" s="24">
        <f>'Non-wage Inputs'!Z38/1000</f>
        <v>4.8000000000000007</v>
      </c>
      <c r="U57" s="24">
        <f>'Non-wage Inputs'!AA38/1000</f>
        <v>4.8000000000000007</v>
      </c>
      <c r="V57" s="24">
        <f>'Non-wage Inputs'!AB38/1000</f>
        <v>4.8000000000000007</v>
      </c>
      <c r="W57" s="24">
        <f>'Non-wage Inputs'!AC38/1000</f>
        <v>4.8000000000000007</v>
      </c>
      <c r="X57" s="24">
        <f>'Non-wage Inputs'!AD38/1000</f>
        <v>4.8000000000000007</v>
      </c>
      <c r="Y57" s="24">
        <f>'Non-wage Inputs'!AE38/1000</f>
        <v>4.8000000000000007</v>
      </c>
      <c r="Z57" s="24">
        <f>'Non-wage Inputs'!AF38/1000</f>
        <v>4.8000000000000007</v>
      </c>
      <c r="AA57" s="24">
        <f>'Non-wage Inputs'!AG38/1000</f>
        <v>4.8000000000000007</v>
      </c>
      <c r="AB57" s="24">
        <f>'Non-wage Inputs'!AH38/1000</f>
        <v>4.8000000000000007</v>
      </c>
      <c r="AC57" s="24">
        <f>'Non-wage Inputs'!AI38/1000</f>
        <v>4.8000000000000007</v>
      </c>
      <c r="AD57" s="24">
        <f>'Non-wage Inputs'!AJ38/1000</f>
        <v>4.8000000000000007</v>
      </c>
      <c r="AE57" s="24">
        <f>'Non-wage Inputs'!AK38/1000</f>
        <v>4.8000000000000007</v>
      </c>
      <c r="AF57" s="24">
        <f>'Non-wage Inputs'!AL38/1000</f>
        <v>4.8000000000000007</v>
      </c>
      <c r="AG57" s="24">
        <f>'Non-wage Inputs'!AM38/1000</f>
        <v>4.8000000000000007</v>
      </c>
      <c r="AH57" s="24">
        <f>'Non-wage Inputs'!AN38/1000</f>
        <v>4.8000000000000007</v>
      </c>
      <c r="AI57" s="24">
        <f>'Non-wage Inputs'!AO38/1000</f>
        <v>4.8000000000000007</v>
      </c>
      <c r="AJ57" s="24">
        <f>'Non-wage Inputs'!AP38/1000</f>
        <v>4.8000000000000007</v>
      </c>
      <c r="AK57" s="24">
        <f>'Non-wage Inputs'!AQ38/1000</f>
        <v>4.8000000000000007</v>
      </c>
      <c r="AL57" s="24">
        <f>'Non-wage Inputs'!AR38/1000</f>
        <v>4.8000000000000007</v>
      </c>
      <c r="AM57" s="24">
        <f>'Non-wage Inputs'!AS38/1000</f>
        <v>4.8000000000000007</v>
      </c>
      <c r="AN57" s="24">
        <f>'Non-wage Inputs'!AT38/1000</f>
        <v>4.8000000000000007</v>
      </c>
      <c r="AO57" s="24">
        <f>'Non-wage Inputs'!AU38/1000</f>
        <v>4.8000000000000007</v>
      </c>
      <c r="AP57" s="24">
        <f>'Non-wage Inputs'!AV38/1000</f>
        <v>4.8000000000000007</v>
      </c>
      <c r="AQ57" s="24">
        <f>'Non-wage Inputs'!AW38/1000</f>
        <v>4.8000000000000007</v>
      </c>
      <c r="AR57" s="24">
        <f>'Non-wage Inputs'!AX38/1000</f>
        <v>4.8000000000000007</v>
      </c>
      <c r="AS57" s="24">
        <f>'Non-wage Inputs'!AY38/1000</f>
        <v>4.8000000000000007</v>
      </c>
      <c r="AT57" s="24">
        <f>'Non-wage Inputs'!AZ38/1000</f>
        <v>4.8000000000000007</v>
      </c>
      <c r="AU57" s="24">
        <f>'Non-wage Inputs'!BA38/1000</f>
        <v>4.8000000000000007</v>
      </c>
      <c r="AV57" s="24">
        <f>'Non-wage Inputs'!BB38/1000</f>
        <v>4.8000000000000007</v>
      </c>
      <c r="AW57" s="24">
        <f>'Non-wage Inputs'!BC38/1000</f>
        <v>4.8000000000000007</v>
      </c>
      <c r="AX57" s="24">
        <f>'Non-wage Inputs'!BD38/1000</f>
        <v>4.8000000000000007</v>
      </c>
      <c r="AY57" s="24">
        <f>'Non-wage Inputs'!BE38/1000</f>
        <v>4.8000000000000007</v>
      </c>
      <c r="AZ57" s="24">
        <f>'Non-wage Inputs'!BF38/1000</f>
        <v>4.8000000000000007</v>
      </c>
      <c r="BA57" s="24">
        <f>'Non-wage Inputs'!BG38/1000</f>
        <v>4.8000000000000007</v>
      </c>
      <c r="BB57" s="24">
        <f>'Non-wage Inputs'!BH38/1000</f>
        <v>4.8000000000000007</v>
      </c>
      <c r="BC57" s="24">
        <f>'Non-wage Inputs'!BI38/1000</f>
        <v>4.8000000000000007</v>
      </c>
      <c r="BD57" s="24">
        <f>'Non-wage Inputs'!BJ38/1000</f>
        <v>4.8000000000000007</v>
      </c>
      <c r="BE57" s="24">
        <f>'Non-wage Inputs'!BK38/1000</f>
        <v>4.8000000000000007</v>
      </c>
      <c r="BF57" s="24">
        <f>'Non-wage Inputs'!BL38/1000</f>
        <v>4.8000000000000007</v>
      </c>
      <c r="BG57" s="24">
        <f>'Non-wage Inputs'!BM38/1000</f>
        <v>4.8000000000000007</v>
      </c>
      <c r="BH57" s="24">
        <f>'Non-wage Inputs'!BN38/1000</f>
        <v>4.8000000000000007</v>
      </c>
      <c r="BI57" s="24">
        <f>'Non-wage Inputs'!BO38/1000</f>
        <v>4.8000000000000007</v>
      </c>
      <c r="BJ57" s="24">
        <f>'Non-wage Inputs'!BP38/1000</f>
        <v>4.8000000000000007</v>
      </c>
      <c r="BL57" s="24">
        <f t="shared" si="24"/>
        <v>57.599999999999994</v>
      </c>
      <c r="BM57" s="24">
        <f t="shared" si="24"/>
        <v>57.599999999999994</v>
      </c>
      <c r="BN57" s="24">
        <f t="shared" si="24"/>
        <v>57.599999999999994</v>
      </c>
      <c r="BO57" s="24">
        <f t="shared" si="24"/>
        <v>57.599999999999994</v>
      </c>
      <c r="BP57" s="24">
        <f t="shared" si="24"/>
        <v>57.599999999999994</v>
      </c>
    </row>
    <row r="58" spans="1:68" s="3" customFormat="1" x14ac:dyDescent="0.2">
      <c r="A58" s="42" t="s">
        <v>32</v>
      </c>
      <c r="B58" s="17"/>
      <c r="C58" s="24">
        <f>'Non-wage Inputs'!I36/1000</f>
        <v>0</v>
      </c>
      <c r="D58" s="24">
        <f>'Non-wage Inputs'!J36/1000</f>
        <v>0</v>
      </c>
      <c r="E58" s="24">
        <f>'Non-wage Inputs'!K36/1000</f>
        <v>0</v>
      </c>
      <c r="F58" s="24">
        <f>'Non-wage Inputs'!L36/1000</f>
        <v>0</v>
      </c>
      <c r="G58" s="24">
        <f>'Non-wage Inputs'!M36/1000</f>
        <v>0</v>
      </c>
      <c r="H58" s="24">
        <f>'Non-wage Inputs'!N36/1000</f>
        <v>0</v>
      </c>
      <c r="I58" s="24">
        <f>'Non-wage Inputs'!O36/1000</f>
        <v>0</v>
      </c>
      <c r="J58" s="24">
        <f>'Non-wage Inputs'!P36/1000</f>
        <v>0</v>
      </c>
      <c r="K58" s="24">
        <f>'Non-wage Inputs'!Q36/1000</f>
        <v>0</v>
      </c>
      <c r="L58" s="24">
        <f>'Non-wage Inputs'!R36/1000</f>
        <v>0</v>
      </c>
      <c r="M58" s="24">
        <f>'Non-wage Inputs'!S36/1000</f>
        <v>0</v>
      </c>
      <c r="N58" s="24">
        <f>'Non-wage Inputs'!T36/1000</f>
        <v>0</v>
      </c>
      <c r="O58" s="24">
        <f>'Non-wage Inputs'!U36/1000</f>
        <v>0</v>
      </c>
      <c r="P58" s="24">
        <f>'Non-wage Inputs'!V36/1000</f>
        <v>0</v>
      </c>
      <c r="Q58" s="24">
        <f>'Non-wage Inputs'!W36/1000</f>
        <v>0</v>
      </c>
      <c r="R58" s="24">
        <f>'Non-wage Inputs'!X36/1000</f>
        <v>0</v>
      </c>
      <c r="S58" s="24">
        <f>'Non-wage Inputs'!Y36/1000</f>
        <v>0</v>
      </c>
      <c r="T58" s="24">
        <f>'Non-wage Inputs'!Z36/1000</f>
        <v>0</v>
      </c>
      <c r="U58" s="24">
        <f>'Non-wage Inputs'!AA36/1000</f>
        <v>0</v>
      </c>
      <c r="V58" s="24">
        <f>'Non-wage Inputs'!AB36/1000</f>
        <v>0</v>
      </c>
      <c r="W58" s="24">
        <f>'Non-wage Inputs'!AC36/1000</f>
        <v>0</v>
      </c>
      <c r="X58" s="24">
        <f>'Non-wage Inputs'!AD36/1000</f>
        <v>0</v>
      </c>
      <c r="Y58" s="24">
        <f>'Non-wage Inputs'!AE36/1000</f>
        <v>0</v>
      </c>
      <c r="Z58" s="24">
        <f>'Non-wage Inputs'!AF36/1000</f>
        <v>0</v>
      </c>
      <c r="AA58" s="24">
        <f>'Non-wage Inputs'!AG36/1000</f>
        <v>0</v>
      </c>
      <c r="AB58" s="24">
        <f>'Non-wage Inputs'!AH36/1000</f>
        <v>0</v>
      </c>
      <c r="AC58" s="24">
        <f>'Non-wage Inputs'!AI36/1000</f>
        <v>0</v>
      </c>
      <c r="AD58" s="24">
        <f>'Non-wage Inputs'!AJ36/1000</f>
        <v>0</v>
      </c>
      <c r="AE58" s="24">
        <f>'Non-wage Inputs'!AK36/1000</f>
        <v>0</v>
      </c>
      <c r="AF58" s="24">
        <f>'Non-wage Inputs'!AL36/1000</f>
        <v>0</v>
      </c>
      <c r="AG58" s="24">
        <f>'Non-wage Inputs'!AM36/1000</f>
        <v>0</v>
      </c>
      <c r="AH58" s="24">
        <f>'Non-wage Inputs'!AN36/1000</f>
        <v>0</v>
      </c>
      <c r="AI58" s="24">
        <f>'Non-wage Inputs'!AO36/1000</f>
        <v>0</v>
      </c>
      <c r="AJ58" s="24">
        <f>'Non-wage Inputs'!AP36/1000</f>
        <v>0</v>
      </c>
      <c r="AK58" s="24">
        <f>'Non-wage Inputs'!AQ36/1000</f>
        <v>0</v>
      </c>
      <c r="AL58" s="24">
        <f>'Non-wage Inputs'!AR36/1000</f>
        <v>0</v>
      </c>
      <c r="AM58" s="24">
        <f>'Non-wage Inputs'!AS36/1000</f>
        <v>0</v>
      </c>
      <c r="AN58" s="24">
        <f>'Non-wage Inputs'!AT36/1000</f>
        <v>0</v>
      </c>
      <c r="AO58" s="24">
        <f>'Non-wage Inputs'!AU36/1000</f>
        <v>0</v>
      </c>
      <c r="AP58" s="24">
        <f>'Non-wage Inputs'!AV36/1000</f>
        <v>0</v>
      </c>
      <c r="AQ58" s="24">
        <f>'Non-wage Inputs'!AW36/1000</f>
        <v>0</v>
      </c>
      <c r="AR58" s="24">
        <f>'Non-wage Inputs'!AX36/1000</f>
        <v>0</v>
      </c>
      <c r="AS58" s="24">
        <f>'Non-wage Inputs'!AY36/1000</f>
        <v>0</v>
      </c>
      <c r="AT58" s="24">
        <f>'Non-wage Inputs'!AZ36/1000</f>
        <v>0</v>
      </c>
      <c r="AU58" s="24">
        <f>'Non-wage Inputs'!BA36/1000</f>
        <v>0</v>
      </c>
      <c r="AV58" s="24">
        <f>'Non-wage Inputs'!BB36/1000</f>
        <v>0</v>
      </c>
      <c r="AW58" s="24">
        <f>'Non-wage Inputs'!BC36/1000</f>
        <v>0</v>
      </c>
      <c r="AX58" s="24">
        <f>'Non-wage Inputs'!BD36/1000</f>
        <v>0</v>
      </c>
      <c r="AY58" s="24">
        <f>'Non-wage Inputs'!BE36/1000</f>
        <v>0</v>
      </c>
      <c r="AZ58" s="24">
        <f>'Non-wage Inputs'!BF36/1000</f>
        <v>0</v>
      </c>
      <c r="BA58" s="24">
        <f>'Non-wage Inputs'!BG36/1000</f>
        <v>0</v>
      </c>
      <c r="BB58" s="24">
        <f>'Non-wage Inputs'!BH36/1000</f>
        <v>0</v>
      </c>
      <c r="BC58" s="24">
        <f>'Non-wage Inputs'!BI36/1000</f>
        <v>0</v>
      </c>
      <c r="BD58" s="24">
        <f>'Non-wage Inputs'!BJ36/1000</f>
        <v>0</v>
      </c>
      <c r="BE58" s="24">
        <f>'Non-wage Inputs'!BK36/1000</f>
        <v>0</v>
      </c>
      <c r="BF58" s="24">
        <f>'Non-wage Inputs'!BL36/1000</f>
        <v>0</v>
      </c>
      <c r="BG58" s="24">
        <f>'Non-wage Inputs'!BM36/1000</f>
        <v>0</v>
      </c>
      <c r="BH58" s="24">
        <f>'Non-wage Inputs'!BN36/1000</f>
        <v>0</v>
      </c>
      <c r="BI58" s="24">
        <f>'Non-wage Inputs'!BO36/1000</f>
        <v>0</v>
      </c>
      <c r="BJ58" s="24">
        <f>'Non-wage Inputs'!BP36/1000</f>
        <v>0</v>
      </c>
      <c r="BL58" s="24">
        <f t="shared" si="24"/>
        <v>0</v>
      </c>
      <c r="BM58" s="24">
        <f t="shared" si="24"/>
        <v>0</v>
      </c>
      <c r="BN58" s="24">
        <f t="shared" si="24"/>
        <v>0</v>
      </c>
      <c r="BO58" s="24">
        <f t="shared" si="24"/>
        <v>0</v>
      </c>
      <c r="BP58" s="24">
        <f t="shared" si="24"/>
        <v>0</v>
      </c>
    </row>
    <row r="59" spans="1:68" s="3" customFormat="1" ht="15" thickBot="1" x14ac:dyDescent="0.25">
      <c r="A59" s="44"/>
      <c r="B59" s="45"/>
      <c r="C59" s="46"/>
      <c r="D59" s="47"/>
      <c r="E59" s="46"/>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L59" s="47"/>
      <c r="BM59" s="47"/>
      <c r="BN59" s="47"/>
      <c r="BO59" s="47"/>
      <c r="BP59" s="47"/>
    </row>
    <row r="60" spans="1:68" s="3" customFormat="1" x14ac:dyDescent="0.2">
      <c r="A60" s="15" t="s">
        <v>33</v>
      </c>
      <c r="B60" s="16"/>
      <c r="C60" s="24"/>
      <c r="D60" s="29"/>
      <c r="E60" s="24"/>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L60" s="29"/>
      <c r="BM60" s="29"/>
    </row>
    <row r="61" spans="1:68" s="3" customFormat="1" x14ac:dyDescent="0.2">
      <c r="A61" s="42"/>
      <c r="B61" s="17"/>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L61" s="24"/>
      <c r="BM61" s="24"/>
    </row>
    <row r="62" spans="1:68" s="3" customFormat="1" ht="15" x14ac:dyDescent="0.25">
      <c r="A62" s="15" t="s">
        <v>34</v>
      </c>
      <c r="B62" s="16"/>
      <c r="C62" s="48">
        <f>Controls!$B$13</f>
        <v>1000</v>
      </c>
      <c r="D62" s="48">
        <f>C66</f>
        <v>880.39271917808207</v>
      </c>
      <c r="E62" s="48">
        <f t="shared" ref="E62:BJ62" si="25">D66</f>
        <v>764.94397260273968</v>
      </c>
      <c r="F62" s="48">
        <f t="shared" si="25"/>
        <v>720.33669178082187</v>
      </c>
      <c r="G62" s="48">
        <f t="shared" si="25"/>
        <v>695.80867808219182</v>
      </c>
      <c r="H62" s="48">
        <f t="shared" si="25"/>
        <v>669.20139726027401</v>
      </c>
      <c r="I62" s="48">
        <f t="shared" si="25"/>
        <v>644.67338356164396</v>
      </c>
      <c r="J62" s="48">
        <f t="shared" si="25"/>
        <v>618.06610273972615</v>
      </c>
      <c r="K62" s="48">
        <f t="shared" si="25"/>
        <v>591.45882191780834</v>
      </c>
      <c r="L62" s="48">
        <f t="shared" si="25"/>
        <v>566.93080821917829</v>
      </c>
      <c r="M62" s="48">
        <f t="shared" si="25"/>
        <v>540.32352739726048</v>
      </c>
      <c r="N62" s="48">
        <f t="shared" si="25"/>
        <v>515.79551369863043</v>
      </c>
      <c r="O62" s="48">
        <f t="shared" si="25"/>
        <v>496.68823287671262</v>
      </c>
      <c r="P62" s="48">
        <f t="shared" si="25"/>
        <v>527.98095205479478</v>
      </c>
      <c r="Q62" s="48">
        <f t="shared" si="25"/>
        <v>565.51147260274001</v>
      </c>
      <c r="R62" s="48">
        <f t="shared" si="25"/>
        <v>596.80419178082218</v>
      </c>
      <c r="S62" s="48">
        <f t="shared" si="25"/>
        <v>630.17617808219211</v>
      </c>
      <c r="T62" s="48">
        <f t="shared" si="25"/>
        <v>661.46889726027428</v>
      </c>
      <c r="U62" s="48">
        <f t="shared" si="25"/>
        <v>694.8408835616442</v>
      </c>
      <c r="V62" s="48">
        <f t="shared" si="25"/>
        <v>726.13360273972637</v>
      </c>
      <c r="W62" s="48">
        <f t="shared" si="25"/>
        <v>757.42632191780854</v>
      </c>
      <c r="X62" s="48">
        <f t="shared" si="25"/>
        <v>790.79830821917835</v>
      </c>
      <c r="Y62" s="48">
        <f t="shared" si="25"/>
        <v>822.09102739726052</v>
      </c>
      <c r="Z62" s="48">
        <f t="shared" si="25"/>
        <v>855.46301369863045</v>
      </c>
      <c r="AA62" s="48">
        <f t="shared" si="25"/>
        <v>886.75573287671261</v>
      </c>
      <c r="AB62" s="48">
        <f t="shared" si="25"/>
        <v>955.84845205479485</v>
      </c>
      <c r="AC62" s="48">
        <f t="shared" si="25"/>
        <v>1031.17897260274</v>
      </c>
      <c r="AD62" s="48">
        <f t="shared" si="25"/>
        <v>1100.2716917808223</v>
      </c>
      <c r="AE62" s="48">
        <f t="shared" si="25"/>
        <v>1171.443678082192</v>
      </c>
      <c r="AF62" s="48">
        <f t="shared" si="25"/>
        <v>1240.5363972602743</v>
      </c>
      <c r="AG62" s="48">
        <f t="shared" si="25"/>
        <v>1311.708383561644</v>
      </c>
      <c r="AH62" s="48">
        <f t="shared" si="25"/>
        <v>1380.8011027397263</v>
      </c>
      <c r="AI62" s="48">
        <f t="shared" si="25"/>
        <v>1449.8938219178085</v>
      </c>
      <c r="AJ62" s="48">
        <f t="shared" si="25"/>
        <v>1521.0658082191783</v>
      </c>
      <c r="AK62" s="48">
        <f t="shared" si="25"/>
        <v>1590.1585273972605</v>
      </c>
      <c r="AL62" s="48">
        <f t="shared" si="25"/>
        <v>1661.3305136986303</v>
      </c>
      <c r="AM62" s="48">
        <f t="shared" si="25"/>
        <v>1730.4232328767125</v>
      </c>
      <c r="AN62" s="48">
        <f t="shared" si="25"/>
        <v>1837.3159520547947</v>
      </c>
      <c r="AO62" s="48">
        <f t="shared" si="25"/>
        <v>1950.4464726027397</v>
      </c>
      <c r="AP62" s="48">
        <f t="shared" si="25"/>
        <v>2057.3391917808221</v>
      </c>
      <c r="AQ62" s="48">
        <f t="shared" si="25"/>
        <v>2166.3111780821919</v>
      </c>
      <c r="AR62" s="48">
        <f t="shared" si="25"/>
        <v>2273.2038972602741</v>
      </c>
      <c r="AS62" s="48">
        <f t="shared" si="25"/>
        <v>2382.1758835616438</v>
      </c>
      <c r="AT62" s="48">
        <f t="shared" si="25"/>
        <v>2489.068602739726</v>
      </c>
      <c r="AU62" s="48">
        <f t="shared" si="25"/>
        <v>2595.9613219178082</v>
      </c>
      <c r="AV62" s="48">
        <f t="shared" si="25"/>
        <v>2704.9333082191779</v>
      </c>
      <c r="AW62" s="48">
        <f t="shared" si="25"/>
        <v>2811.8260273972601</v>
      </c>
      <c r="AX62" s="48">
        <f t="shared" si="25"/>
        <v>2920.7980136986298</v>
      </c>
      <c r="AY62" s="48">
        <f t="shared" si="25"/>
        <v>3027.690732876712</v>
      </c>
      <c r="AZ62" s="48">
        <f t="shared" si="25"/>
        <v>3172.3834520547944</v>
      </c>
      <c r="BA62" s="48">
        <f t="shared" si="25"/>
        <v>3321.2347054794518</v>
      </c>
      <c r="BB62" s="48">
        <f t="shared" si="25"/>
        <v>3465.9274246575342</v>
      </c>
      <c r="BC62" s="48">
        <f t="shared" si="25"/>
        <v>3612.6994109589041</v>
      </c>
      <c r="BD62" s="48">
        <f t="shared" si="25"/>
        <v>3757.3921301369865</v>
      </c>
      <c r="BE62" s="48">
        <f t="shared" si="25"/>
        <v>3904.1641164383564</v>
      </c>
      <c r="BF62" s="48">
        <f t="shared" si="25"/>
        <v>4048.8568356164383</v>
      </c>
      <c r="BG62" s="48">
        <f t="shared" si="25"/>
        <v>4193.5495547945202</v>
      </c>
      <c r="BH62" s="48">
        <f t="shared" si="25"/>
        <v>4340.3215410958901</v>
      </c>
      <c r="BI62" s="48">
        <f t="shared" si="25"/>
        <v>4485.0142602739716</v>
      </c>
      <c r="BJ62" s="48">
        <f t="shared" si="25"/>
        <v>4631.7862465753415</v>
      </c>
      <c r="BK62" s="49"/>
      <c r="BL62" s="24"/>
      <c r="BM62" s="24"/>
    </row>
    <row r="63" spans="1:68" s="3" customFormat="1" x14ac:dyDescent="0.2">
      <c r="A63" s="50" t="s">
        <v>35</v>
      </c>
      <c r="B63" s="17"/>
      <c r="C63" s="39">
        <f>SUM('Revenue Inputs'!B35:B36)/1000</f>
        <v>60.6</v>
      </c>
      <c r="D63" s="39">
        <f>SUM('Revenue Inputs'!C35:C36)/1000</f>
        <v>60.6</v>
      </c>
      <c r="E63" s="39">
        <f>SUM('Revenue Inputs'!D35:D36)/1000</f>
        <v>60.6</v>
      </c>
      <c r="F63" s="39">
        <f>SUM('Revenue Inputs'!E35:E36)/1000</f>
        <v>60.6</v>
      </c>
      <c r="G63" s="39">
        <f>SUM('Revenue Inputs'!F35:F36)/1000</f>
        <v>60.6</v>
      </c>
      <c r="H63" s="39">
        <f>SUM('Revenue Inputs'!G35:G36)/1000</f>
        <v>60.6</v>
      </c>
      <c r="I63" s="39">
        <f>SUM('Revenue Inputs'!H35:H36)/1000</f>
        <v>60.6</v>
      </c>
      <c r="J63" s="39">
        <f>SUM('Revenue Inputs'!I35:I36)/1000</f>
        <v>60.6</v>
      </c>
      <c r="K63" s="39">
        <f>SUM('Revenue Inputs'!J35:J36)/1000</f>
        <v>60.6</v>
      </c>
      <c r="L63" s="39">
        <f>SUM('Revenue Inputs'!K35:K36)/1000</f>
        <v>60.6</v>
      </c>
      <c r="M63" s="39">
        <f>SUM('Revenue Inputs'!L35:L36)/1000</f>
        <v>60.6</v>
      </c>
      <c r="N63" s="39">
        <f>SUM('Revenue Inputs'!M35:M36)/1000</f>
        <v>60.6</v>
      </c>
      <c r="O63" s="39">
        <f>SUM('Revenue Inputs'!N35:N36)/1000</f>
        <v>111</v>
      </c>
      <c r="P63" s="39">
        <f>SUM('Revenue Inputs'!O35:O36)/1000</f>
        <v>111</v>
      </c>
      <c r="Q63" s="39">
        <f>SUM('Revenue Inputs'!P35:P36)/1000</f>
        <v>111</v>
      </c>
      <c r="R63" s="39">
        <f>SUM('Revenue Inputs'!Q35:Q36)/1000</f>
        <v>111</v>
      </c>
      <c r="S63" s="39">
        <f>SUM('Revenue Inputs'!R35:R36)/1000</f>
        <v>111</v>
      </c>
      <c r="T63" s="39">
        <f>SUM('Revenue Inputs'!S35:S36)/1000</f>
        <v>111</v>
      </c>
      <c r="U63" s="39">
        <f>SUM('Revenue Inputs'!T35:T36)/1000</f>
        <v>111</v>
      </c>
      <c r="V63" s="39">
        <f>SUM('Revenue Inputs'!U35:U36)/1000</f>
        <v>111</v>
      </c>
      <c r="W63" s="39">
        <f>SUM('Revenue Inputs'!V35:V36)/1000</f>
        <v>111</v>
      </c>
      <c r="X63" s="39">
        <f>SUM('Revenue Inputs'!W35:W36)/1000</f>
        <v>111</v>
      </c>
      <c r="Y63" s="39">
        <f>SUM('Revenue Inputs'!X35:X36)/1000</f>
        <v>111</v>
      </c>
      <c r="Z63" s="39">
        <f>SUM('Revenue Inputs'!Y35:Y36)/1000</f>
        <v>111</v>
      </c>
      <c r="AA63" s="39">
        <f>SUM('Revenue Inputs'!Z35:Z36)/1000</f>
        <v>148.80000000000001</v>
      </c>
      <c r="AB63" s="39">
        <f>SUM('Revenue Inputs'!AA35:AA36)/1000</f>
        <v>148.80000000000001</v>
      </c>
      <c r="AC63" s="39">
        <f>SUM('Revenue Inputs'!AB35:AB36)/1000</f>
        <v>148.80000000000001</v>
      </c>
      <c r="AD63" s="39">
        <f>SUM('Revenue Inputs'!AC35:AC36)/1000</f>
        <v>148.80000000000001</v>
      </c>
      <c r="AE63" s="39">
        <f>SUM('Revenue Inputs'!AD35:AD36)/1000</f>
        <v>148.80000000000001</v>
      </c>
      <c r="AF63" s="39">
        <f>SUM('Revenue Inputs'!AE35:AE36)/1000</f>
        <v>148.80000000000001</v>
      </c>
      <c r="AG63" s="39">
        <f>SUM('Revenue Inputs'!AF35:AF36)/1000</f>
        <v>148.80000000000001</v>
      </c>
      <c r="AH63" s="39">
        <f>SUM('Revenue Inputs'!AG35:AG36)/1000</f>
        <v>148.80000000000001</v>
      </c>
      <c r="AI63" s="39">
        <f>SUM('Revenue Inputs'!AH35:AH36)/1000</f>
        <v>148.80000000000001</v>
      </c>
      <c r="AJ63" s="39">
        <f>SUM('Revenue Inputs'!AI35:AI36)/1000</f>
        <v>148.80000000000001</v>
      </c>
      <c r="AK63" s="39">
        <f>SUM('Revenue Inputs'!AJ35:AJ36)/1000</f>
        <v>148.80000000000001</v>
      </c>
      <c r="AL63" s="39">
        <f>SUM('Revenue Inputs'!AK35:AK36)/1000</f>
        <v>148.80000000000001</v>
      </c>
      <c r="AM63" s="39">
        <f>SUM('Revenue Inputs'!AL35:AL36)/1000</f>
        <v>186.6</v>
      </c>
      <c r="AN63" s="39">
        <f>SUM('Revenue Inputs'!AM35:AM36)/1000</f>
        <v>186.6</v>
      </c>
      <c r="AO63" s="39">
        <f>SUM('Revenue Inputs'!AN35:AN36)/1000</f>
        <v>186.6</v>
      </c>
      <c r="AP63" s="39">
        <f>SUM('Revenue Inputs'!AO35:AO36)/1000</f>
        <v>186.6</v>
      </c>
      <c r="AQ63" s="39">
        <f>SUM('Revenue Inputs'!AP35:AP36)/1000</f>
        <v>186.6</v>
      </c>
      <c r="AR63" s="39">
        <f>SUM('Revenue Inputs'!AQ35:AQ36)/1000</f>
        <v>186.6</v>
      </c>
      <c r="AS63" s="39">
        <f>SUM('Revenue Inputs'!AR35:AR36)/1000</f>
        <v>186.6</v>
      </c>
      <c r="AT63" s="39">
        <f>SUM('Revenue Inputs'!AS35:AS36)/1000</f>
        <v>186.6</v>
      </c>
      <c r="AU63" s="39">
        <f>SUM('Revenue Inputs'!AT35:AT36)/1000</f>
        <v>186.6</v>
      </c>
      <c r="AV63" s="39">
        <f>SUM('Revenue Inputs'!AU35:AU36)/1000</f>
        <v>186.6</v>
      </c>
      <c r="AW63" s="39">
        <f>SUM('Revenue Inputs'!AV35:AV36)/1000</f>
        <v>186.6</v>
      </c>
      <c r="AX63" s="39">
        <f>SUM('Revenue Inputs'!AW35:AW36)/1000</f>
        <v>186.6</v>
      </c>
      <c r="AY63" s="39">
        <f>SUM('Revenue Inputs'!AX35:AX36)/1000</f>
        <v>224.4</v>
      </c>
      <c r="AZ63" s="39">
        <f>SUM('Revenue Inputs'!AY35:AY36)/1000</f>
        <v>224.4</v>
      </c>
      <c r="BA63" s="39">
        <f>SUM('Revenue Inputs'!AZ35:AZ36)/1000</f>
        <v>224.4</v>
      </c>
      <c r="BB63" s="39">
        <f>SUM('Revenue Inputs'!BA35:BA36)/1000</f>
        <v>224.4</v>
      </c>
      <c r="BC63" s="39">
        <f>SUM('Revenue Inputs'!BB35:BB36)/1000</f>
        <v>224.4</v>
      </c>
      <c r="BD63" s="39">
        <f>SUM('Revenue Inputs'!BC35:BC36)/1000</f>
        <v>224.4</v>
      </c>
      <c r="BE63" s="39">
        <f>SUM('Revenue Inputs'!BD35:BD36)/1000</f>
        <v>224.4</v>
      </c>
      <c r="BF63" s="39">
        <f>SUM('Revenue Inputs'!BE35:BE36)/1000</f>
        <v>224.4</v>
      </c>
      <c r="BG63" s="39">
        <f>SUM('Revenue Inputs'!BF35:BF36)/1000</f>
        <v>224.4</v>
      </c>
      <c r="BH63" s="39">
        <f>SUM('Revenue Inputs'!BG35:BG36)/1000</f>
        <v>224.4</v>
      </c>
      <c r="BI63" s="39">
        <f>SUM('Revenue Inputs'!BH35:BH36)/1000</f>
        <v>224.4</v>
      </c>
      <c r="BJ63" s="39">
        <f>SUM('Revenue Inputs'!BI35:BI36)/1000</f>
        <v>224.4</v>
      </c>
      <c r="BL63" s="24"/>
      <c r="BM63" s="24"/>
    </row>
    <row r="64" spans="1:68" s="3" customFormat="1" x14ac:dyDescent="0.2">
      <c r="A64" s="50" t="s">
        <v>254</v>
      </c>
      <c r="B64" s="17"/>
      <c r="C64" s="39">
        <f t="shared" ref="C64:BJ64" si="26">-C37+C72</f>
        <v>-180.20728082191783</v>
      </c>
      <c r="D64" s="39">
        <f t="shared" si="26"/>
        <v>-176.04874657534248</v>
      </c>
      <c r="E64" s="39">
        <f t="shared" si="26"/>
        <v>-105.20728082191782</v>
      </c>
      <c r="F64" s="39">
        <f t="shared" si="26"/>
        <v>-85.128013698630127</v>
      </c>
      <c r="G64" s="39">
        <f t="shared" si="26"/>
        <v>-87.20728082191782</v>
      </c>
      <c r="H64" s="39">
        <f t="shared" si="26"/>
        <v>-85.128013698630127</v>
      </c>
      <c r="I64" s="39">
        <f t="shared" si="26"/>
        <v>-87.20728082191782</v>
      </c>
      <c r="J64" s="39">
        <f t="shared" si="26"/>
        <v>-87.20728082191782</v>
      </c>
      <c r="K64" s="39">
        <f t="shared" si="26"/>
        <v>-85.128013698630127</v>
      </c>
      <c r="L64" s="39">
        <f t="shared" si="26"/>
        <v>-87.20728082191782</v>
      </c>
      <c r="M64" s="39">
        <f t="shared" si="26"/>
        <v>-85.128013698630127</v>
      </c>
      <c r="N64" s="39">
        <f t="shared" si="26"/>
        <v>-79.70728082191782</v>
      </c>
      <c r="O64" s="39">
        <f t="shared" si="26"/>
        <v>-79.70728082191782</v>
      </c>
      <c r="P64" s="39">
        <f t="shared" si="26"/>
        <v>-73.469479452054784</v>
      </c>
      <c r="Q64" s="39">
        <f t="shared" si="26"/>
        <v>-79.70728082191782</v>
      </c>
      <c r="R64" s="39">
        <f t="shared" si="26"/>
        <v>-77.628013698630127</v>
      </c>
      <c r="S64" s="39">
        <f t="shared" si="26"/>
        <v>-79.70728082191782</v>
      </c>
      <c r="T64" s="39">
        <f t="shared" si="26"/>
        <v>-77.628013698630127</v>
      </c>
      <c r="U64" s="39">
        <f t="shared" si="26"/>
        <v>-79.70728082191782</v>
      </c>
      <c r="V64" s="39">
        <f t="shared" si="26"/>
        <v>-79.70728082191782</v>
      </c>
      <c r="W64" s="39">
        <f t="shared" si="26"/>
        <v>-77.628013698630127</v>
      </c>
      <c r="X64" s="39">
        <f t="shared" si="26"/>
        <v>-79.70728082191782</v>
      </c>
      <c r="Y64" s="39">
        <f t="shared" si="26"/>
        <v>-77.628013698630127</v>
      </c>
      <c r="Z64" s="39">
        <f t="shared" si="26"/>
        <v>-79.70728082191782</v>
      </c>
      <c r="AA64" s="39">
        <f t="shared" si="26"/>
        <v>-79.70728082191782</v>
      </c>
      <c r="AB64" s="39">
        <f t="shared" si="26"/>
        <v>-73.469479452054784</v>
      </c>
      <c r="AC64" s="39">
        <f t="shared" si="26"/>
        <v>-79.70728082191782</v>
      </c>
      <c r="AD64" s="39">
        <f t="shared" si="26"/>
        <v>-77.628013698630127</v>
      </c>
      <c r="AE64" s="39">
        <f t="shared" si="26"/>
        <v>-79.70728082191782</v>
      </c>
      <c r="AF64" s="39">
        <f t="shared" si="26"/>
        <v>-77.628013698630127</v>
      </c>
      <c r="AG64" s="39">
        <f t="shared" si="26"/>
        <v>-79.70728082191782</v>
      </c>
      <c r="AH64" s="39">
        <f t="shared" si="26"/>
        <v>-79.70728082191782</v>
      </c>
      <c r="AI64" s="39">
        <f t="shared" si="26"/>
        <v>-77.628013698630127</v>
      </c>
      <c r="AJ64" s="39">
        <f t="shared" si="26"/>
        <v>-79.70728082191782</v>
      </c>
      <c r="AK64" s="39">
        <f t="shared" si="26"/>
        <v>-77.628013698630127</v>
      </c>
      <c r="AL64" s="39">
        <f t="shared" si="26"/>
        <v>-79.70728082191782</v>
      </c>
      <c r="AM64" s="39">
        <f t="shared" si="26"/>
        <v>-79.70728082191782</v>
      </c>
      <c r="AN64" s="39">
        <f t="shared" si="26"/>
        <v>-73.469479452054784</v>
      </c>
      <c r="AO64" s="39">
        <f t="shared" si="26"/>
        <v>-79.70728082191782</v>
      </c>
      <c r="AP64" s="39">
        <f t="shared" si="26"/>
        <v>-77.628013698630127</v>
      </c>
      <c r="AQ64" s="39">
        <f t="shared" si="26"/>
        <v>-79.70728082191782</v>
      </c>
      <c r="AR64" s="39">
        <f t="shared" si="26"/>
        <v>-77.628013698630127</v>
      </c>
      <c r="AS64" s="39">
        <f t="shared" si="26"/>
        <v>-79.70728082191782</v>
      </c>
      <c r="AT64" s="39">
        <f t="shared" si="26"/>
        <v>-79.70728082191782</v>
      </c>
      <c r="AU64" s="39">
        <f t="shared" si="26"/>
        <v>-77.628013698630127</v>
      </c>
      <c r="AV64" s="39">
        <f t="shared" si="26"/>
        <v>-79.70728082191782</v>
      </c>
      <c r="AW64" s="39">
        <f t="shared" si="26"/>
        <v>-77.628013698630127</v>
      </c>
      <c r="AX64" s="39">
        <f t="shared" si="26"/>
        <v>-79.70728082191782</v>
      </c>
      <c r="AY64" s="39">
        <f t="shared" si="26"/>
        <v>-79.70728082191782</v>
      </c>
      <c r="AZ64" s="39">
        <f t="shared" si="26"/>
        <v>-75.548746575342477</v>
      </c>
      <c r="BA64" s="39">
        <f t="shared" si="26"/>
        <v>-79.70728082191782</v>
      </c>
      <c r="BB64" s="39">
        <f t="shared" si="26"/>
        <v>-77.628013698630127</v>
      </c>
      <c r="BC64" s="39">
        <f t="shared" si="26"/>
        <v>-79.70728082191782</v>
      </c>
      <c r="BD64" s="39">
        <f t="shared" si="26"/>
        <v>-77.628013698630127</v>
      </c>
      <c r="BE64" s="39">
        <f t="shared" si="26"/>
        <v>-79.70728082191782</v>
      </c>
      <c r="BF64" s="39">
        <f t="shared" si="26"/>
        <v>-79.70728082191782</v>
      </c>
      <c r="BG64" s="39">
        <f t="shared" si="26"/>
        <v>-77.628013698630127</v>
      </c>
      <c r="BH64" s="39">
        <f t="shared" si="26"/>
        <v>-79.70728082191782</v>
      </c>
      <c r="BI64" s="39">
        <f t="shared" si="26"/>
        <v>-77.628013698630127</v>
      </c>
      <c r="BJ64" s="39">
        <f t="shared" si="26"/>
        <v>-79.70728082191782</v>
      </c>
      <c r="BL64" s="24"/>
      <c r="BM64" s="24"/>
    </row>
    <row r="65" spans="1:68" s="3" customFormat="1" x14ac:dyDescent="0.2">
      <c r="A65" s="50" t="s">
        <v>36</v>
      </c>
      <c r="B65" s="17"/>
      <c r="C65" s="51">
        <f>C73</f>
        <v>0</v>
      </c>
      <c r="D65" s="51">
        <f t="shared" ref="D65:BJ65" si="27">D73</f>
        <v>0</v>
      </c>
      <c r="E65" s="51">
        <f t="shared" si="27"/>
        <v>0</v>
      </c>
      <c r="F65" s="51">
        <f t="shared" si="27"/>
        <v>0</v>
      </c>
      <c r="G65" s="51">
        <f t="shared" si="27"/>
        <v>0</v>
      </c>
      <c r="H65" s="51">
        <f t="shared" si="27"/>
        <v>0</v>
      </c>
      <c r="I65" s="51">
        <f t="shared" si="27"/>
        <v>0</v>
      </c>
      <c r="J65" s="51">
        <f t="shared" si="27"/>
        <v>0</v>
      </c>
      <c r="K65" s="51">
        <f t="shared" si="27"/>
        <v>0</v>
      </c>
      <c r="L65" s="51">
        <f t="shared" si="27"/>
        <v>0</v>
      </c>
      <c r="M65" s="51">
        <f t="shared" si="27"/>
        <v>0</v>
      </c>
      <c r="N65" s="51">
        <f t="shared" si="27"/>
        <v>0</v>
      </c>
      <c r="O65" s="51">
        <f t="shared" si="27"/>
        <v>0</v>
      </c>
      <c r="P65" s="51">
        <f t="shared" si="27"/>
        <v>0</v>
      </c>
      <c r="Q65" s="51">
        <f t="shared" si="27"/>
        <v>0</v>
      </c>
      <c r="R65" s="51">
        <f t="shared" si="27"/>
        <v>0</v>
      </c>
      <c r="S65" s="51">
        <f t="shared" si="27"/>
        <v>0</v>
      </c>
      <c r="T65" s="51">
        <f t="shared" si="27"/>
        <v>0</v>
      </c>
      <c r="U65" s="51">
        <f t="shared" si="27"/>
        <v>0</v>
      </c>
      <c r="V65" s="51">
        <f t="shared" si="27"/>
        <v>0</v>
      </c>
      <c r="W65" s="51">
        <f t="shared" si="27"/>
        <v>0</v>
      </c>
      <c r="X65" s="51">
        <f t="shared" si="27"/>
        <v>0</v>
      </c>
      <c r="Y65" s="51">
        <f t="shared" si="27"/>
        <v>0</v>
      </c>
      <c r="Z65" s="51">
        <f t="shared" si="27"/>
        <v>0</v>
      </c>
      <c r="AA65" s="51">
        <f t="shared" si="27"/>
        <v>0</v>
      </c>
      <c r="AB65" s="51">
        <f t="shared" si="27"/>
        <v>0</v>
      </c>
      <c r="AC65" s="51">
        <f t="shared" si="27"/>
        <v>0</v>
      </c>
      <c r="AD65" s="51">
        <f t="shared" si="27"/>
        <v>0</v>
      </c>
      <c r="AE65" s="51">
        <f t="shared" si="27"/>
        <v>0</v>
      </c>
      <c r="AF65" s="51">
        <f t="shared" si="27"/>
        <v>0</v>
      </c>
      <c r="AG65" s="51">
        <f t="shared" si="27"/>
        <v>0</v>
      </c>
      <c r="AH65" s="51">
        <f t="shared" si="27"/>
        <v>0</v>
      </c>
      <c r="AI65" s="51">
        <f t="shared" si="27"/>
        <v>0</v>
      </c>
      <c r="AJ65" s="51">
        <f t="shared" si="27"/>
        <v>0</v>
      </c>
      <c r="AK65" s="51">
        <f t="shared" si="27"/>
        <v>0</v>
      </c>
      <c r="AL65" s="51">
        <f t="shared" si="27"/>
        <v>0</v>
      </c>
      <c r="AM65" s="51">
        <f t="shared" si="27"/>
        <v>0</v>
      </c>
      <c r="AN65" s="51">
        <f t="shared" si="27"/>
        <v>0</v>
      </c>
      <c r="AO65" s="51">
        <f t="shared" si="27"/>
        <v>0</v>
      </c>
      <c r="AP65" s="51">
        <f t="shared" si="27"/>
        <v>0</v>
      </c>
      <c r="AQ65" s="51">
        <f t="shared" si="27"/>
        <v>0</v>
      </c>
      <c r="AR65" s="51">
        <f t="shared" si="27"/>
        <v>0</v>
      </c>
      <c r="AS65" s="51">
        <f t="shared" si="27"/>
        <v>0</v>
      </c>
      <c r="AT65" s="51">
        <f t="shared" si="27"/>
        <v>0</v>
      </c>
      <c r="AU65" s="51">
        <f t="shared" si="27"/>
        <v>0</v>
      </c>
      <c r="AV65" s="51">
        <f t="shared" si="27"/>
        <v>0</v>
      </c>
      <c r="AW65" s="51">
        <f t="shared" si="27"/>
        <v>0</v>
      </c>
      <c r="AX65" s="51">
        <f t="shared" si="27"/>
        <v>0</v>
      </c>
      <c r="AY65" s="51">
        <f t="shared" si="27"/>
        <v>0</v>
      </c>
      <c r="AZ65" s="51">
        <f t="shared" si="27"/>
        <v>0</v>
      </c>
      <c r="BA65" s="51">
        <f t="shared" si="27"/>
        <v>0</v>
      </c>
      <c r="BB65" s="51">
        <f t="shared" si="27"/>
        <v>0</v>
      </c>
      <c r="BC65" s="51">
        <f t="shared" si="27"/>
        <v>0</v>
      </c>
      <c r="BD65" s="51">
        <f t="shared" si="27"/>
        <v>0</v>
      </c>
      <c r="BE65" s="51">
        <f t="shared" si="27"/>
        <v>0</v>
      </c>
      <c r="BF65" s="51">
        <f t="shared" si="27"/>
        <v>0</v>
      </c>
      <c r="BG65" s="51">
        <f t="shared" si="27"/>
        <v>0</v>
      </c>
      <c r="BH65" s="51">
        <f t="shared" si="27"/>
        <v>0</v>
      </c>
      <c r="BI65" s="51">
        <f t="shared" si="27"/>
        <v>0</v>
      </c>
      <c r="BJ65" s="51">
        <f t="shared" si="27"/>
        <v>0</v>
      </c>
      <c r="BL65" s="24"/>
      <c r="BM65" s="24"/>
    </row>
    <row r="66" spans="1:68" s="3" customFormat="1" x14ac:dyDescent="0.2">
      <c r="A66" s="52" t="s">
        <v>37</v>
      </c>
      <c r="B66" s="16"/>
      <c r="C66" s="48">
        <f>SUM(C62:C65)</f>
        <v>880.39271917808207</v>
      </c>
      <c r="D66" s="48">
        <f t="shared" ref="D66:BJ66" si="28">SUM(D62:D65)</f>
        <v>764.94397260273968</v>
      </c>
      <c r="E66" s="48">
        <f t="shared" si="28"/>
        <v>720.33669178082187</v>
      </c>
      <c r="F66" s="48">
        <f t="shared" si="28"/>
        <v>695.80867808219182</v>
      </c>
      <c r="G66" s="48">
        <f t="shared" si="28"/>
        <v>669.20139726027401</v>
      </c>
      <c r="H66" s="48">
        <f t="shared" si="28"/>
        <v>644.67338356164396</v>
      </c>
      <c r="I66" s="48">
        <f t="shared" si="28"/>
        <v>618.06610273972615</v>
      </c>
      <c r="J66" s="48">
        <f t="shared" si="28"/>
        <v>591.45882191780834</v>
      </c>
      <c r="K66" s="48">
        <f t="shared" si="28"/>
        <v>566.93080821917829</v>
      </c>
      <c r="L66" s="48">
        <f t="shared" si="28"/>
        <v>540.32352739726048</v>
      </c>
      <c r="M66" s="48">
        <f t="shared" si="28"/>
        <v>515.79551369863043</v>
      </c>
      <c r="N66" s="48">
        <f t="shared" si="28"/>
        <v>496.68823287671262</v>
      </c>
      <c r="O66" s="48">
        <f t="shared" si="28"/>
        <v>527.98095205479478</v>
      </c>
      <c r="P66" s="48">
        <f t="shared" si="28"/>
        <v>565.51147260274001</v>
      </c>
      <c r="Q66" s="48">
        <f t="shared" si="28"/>
        <v>596.80419178082218</v>
      </c>
      <c r="R66" s="48">
        <f t="shared" si="28"/>
        <v>630.17617808219211</v>
      </c>
      <c r="S66" s="48">
        <f t="shared" si="28"/>
        <v>661.46889726027428</v>
      </c>
      <c r="T66" s="48">
        <f t="shared" si="28"/>
        <v>694.8408835616442</v>
      </c>
      <c r="U66" s="48">
        <f t="shared" si="28"/>
        <v>726.13360273972637</v>
      </c>
      <c r="V66" s="48">
        <f t="shared" si="28"/>
        <v>757.42632191780854</v>
      </c>
      <c r="W66" s="48">
        <f t="shared" si="28"/>
        <v>790.79830821917835</v>
      </c>
      <c r="X66" s="48">
        <f t="shared" si="28"/>
        <v>822.09102739726052</v>
      </c>
      <c r="Y66" s="48">
        <f t="shared" si="28"/>
        <v>855.46301369863045</v>
      </c>
      <c r="Z66" s="48">
        <f t="shared" si="28"/>
        <v>886.75573287671261</v>
      </c>
      <c r="AA66" s="48">
        <f t="shared" si="28"/>
        <v>955.84845205479485</v>
      </c>
      <c r="AB66" s="48">
        <f t="shared" si="28"/>
        <v>1031.17897260274</v>
      </c>
      <c r="AC66" s="48">
        <f t="shared" si="28"/>
        <v>1100.2716917808223</v>
      </c>
      <c r="AD66" s="48">
        <f t="shared" si="28"/>
        <v>1171.443678082192</v>
      </c>
      <c r="AE66" s="48">
        <f t="shared" si="28"/>
        <v>1240.5363972602743</v>
      </c>
      <c r="AF66" s="48">
        <f t="shared" si="28"/>
        <v>1311.708383561644</v>
      </c>
      <c r="AG66" s="48">
        <f t="shared" si="28"/>
        <v>1380.8011027397263</v>
      </c>
      <c r="AH66" s="48">
        <f t="shared" si="28"/>
        <v>1449.8938219178085</v>
      </c>
      <c r="AI66" s="48">
        <f t="shared" si="28"/>
        <v>1521.0658082191783</v>
      </c>
      <c r="AJ66" s="48">
        <f t="shared" si="28"/>
        <v>1590.1585273972605</v>
      </c>
      <c r="AK66" s="48">
        <f t="shared" si="28"/>
        <v>1661.3305136986303</v>
      </c>
      <c r="AL66" s="48">
        <f t="shared" si="28"/>
        <v>1730.4232328767125</v>
      </c>
      <c r="AM66" s="48">
        <f t="shared" si="28"/>
        <v>1837.3159520547947</v>
      </c>
      <c r="AN66" s="48">
        <f t="shared" si="28"/>
        <v>1950.4464726027397</v>
      </c>
      <c r="AO66" s="48">
        <f t="shared" si="28"/>
        <v>2057.3391917808221</v>
      </c>
      <c r="AP66" s="48">
        <f t="shared" si="28"/>
        <v>2166.3111780821919</v>
      </c>
      <c r="AQ66" s="48">
        <f t="shared" si="28"/>
        <v>2273.2038972602741</v>
      </c>
      <c r="AR66" s="48">
        <f t="shared" si="28"/>
        <v>2382.1758835616438</v>
      </c>
      <c r="AS66" s="48">
        <f t="shared" si="28"/>
        <v>2489.068602739726</v>
      </c>
      <c r="AT66" s="48">
        <f t="shared" si="28"/>
        <v>2595.9613219178082</v>
      </c>
      <c r="AU66" s="48">
        <f t="shared" si="28"/>
        <v>2704.9333082191779</v>
      </c>
      <c r="AV66" s="48">
        <f t="shared" si="28"/>
        <v>2811.8260273972601</v>
      </c>
      <c r="AW66" s="48">
        <f t="shared" si="28"/>
        <v>2920.7980136986298</v>
      </c>
      <c r="AX66" s="48">
        <f t="shared" si="28"/>
        <v>3027.690732876712</v>
      </c>
      <c r="AY66" s="48">
        <f t="shared" si="28"/>
        <v>3172.3834520547944</v>
      </c>
      <c r="AZ66" s="48">
        <f t="shared" si="28"/>
        <v>3321.2347054794518</v>
      </c>
      <c r="BA66" s="48">
        <f t="shared" si="28"/>
        <v>3465.9274246575342</v>
      </c>
      <c r="BB66" s="48">
        <f t="shared" si="28"/>
        <v>3612.6994109589041</v>
      </c>
      <c r="BC66" s="48">
        <f t="shared" si="28"/>
        <v>3757.3921301369865</v>
      </c>
      <c r="BD66" s="48">
        <f t="shared" si="28"/>
        <v>3904.1641164383564</v>
      </c>
      <c r="BE66" s="48">
        <f t="shared" si="28"/>
        <v>4048.8568356164383</v>
      </c>
      <c r="BF66" s="48">
        <f t="shared" si="28"/>
        <v>4193.5495547945202</v>
      </c>
      <c r="BG66" s="48">
        <f t="shared" si="28"/>
        <v>4340.3215410958901</v>
      </c>
      <c r="BH66" s="48">
        <f t="shared" si="28"/>
        <v>4485.0142602739716</v>
      </c>
      <c r="BI66" s="48">
        <f t="shared" si="28"/>
        <v>4631.7862465753415</v>
      </c>
      <c r="BJ66" s="48">
        <f t="shared" si="28"/>
        <v>4776.4789657534229</v>
      </c>
      <c r="BL66" s="24"/>
      <c r="BM66" s="24"/>
    </row>
    <row r="67" spans="1:68" s="3" customFormat="1" ht="15" thickBot="1" x14ac:dyDescent="0.25">
      <c r="A67" s="44"/>
      <c r="B67" s="45"/>
      <c r="C67" s="46"/>
      <c r="D67" s="47"/>
      <c r="E67" s="46"/>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L67" s="47"/>
      <c r="BM67" s="47"/>
      <c r="BN67" s="47"/>
      <c r="BO67" s="47"/>
      <c r="BP67" s="47"/>
    </row>
    <row r="68" spans="1:68" s="3" customFormat="1" x14ac:dyDescent="0.2">
      <c r="A68" s="15" t="s">
        <v>38</v>
      </c>
      <c r="B68" s="16"/>
      <c r="C68" s="24"/>
      <c r="D68" s="29"/>
      <c r="E68" s="24"/>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L68" s="29"/>
      <c r="BM68" s="29"/>
    </row>
    <row r="69" spans="1:68" s="3" customFormat="1" x14ac:dyDescent="0.2">
      <c r="A69" s="42"/>
      <c r="B69" s="17"/>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L69" s="24"/>
      <c r="BM69" s="24"/>
    </row>
    <row r="70" spans="1:68" s="3" customFormat="1" x14ac:dyDescent="0.2">
      <c r="A70" s="42" t="s">
        <v>22</v>
      </c>
      <c r="B70" s="17"/>
      <c r="C70" s="39">
        <f t="shared" ref="C70:BJ70" si="29">C41</f>
        <v>-164.15728082191782</v>
      </c>
      <c r="D70" s="39">
        <f t="shared" si="29"/>
        <v>-155.94874657534248</v>
      </c>
      <c r="E70" s="39">
        <f t="shared" si="29"/>
        <v>-81.057280821917828</v>
      </c>
      <c r="F70" s="39">
        <f t="shared" si="29"/>
        <v>-56.928013698630124</v>
      </c>
      <c r="G70" s="39">
        <f t="shared" si="29"/>
        <v>-54.95728082191782</v>
      </c>
      <c r="H70" s="39">
        <f t="shared" si="29"/>
        <v>-48.82801369863013</v>
      </c>
      <c r="I70" s="39">
        <f t="shared" si="29"/>
        <v>-46.857280821917819</v>
      </c>
      <c r="J70" s="39">
        <f t="shared" si="29"/>
        <v>-42.807280821917821</v>
      </c>
      <c r="K70" s="39">
        <f t="shared" si="29"/>
        <v>-36.678013698630124</v>
      </c>
      <c r="L70" s="39">
        <f t="shared" si="29"/>
        <v>-34.70728082191782</v>
      </c>
      <c r="M70" s="39">
        <f t="shared" si="29"/>
        <v>-28.57801369863013</v>
      </c>
      <c r="N70" s="39">
        <f t="shared" si="29"/>
        <v>-19.107280821917819</v>
      </c>
      <c r="O70" s="39">
        <f t="shared" si="29"/>
        <v>-14.857280821917826</v>
      </c>
      <c r="P70" s="39">
        <f t="shared" si="29"/>
        <v>-4.3694794520547902</v>
      </c>
      <c r="Q70" s="39">
        <f t="shared" si="29"/>
        <v>-6.3572808219178256</v>
      </c>
      <c r="R70" s="39">
        <f t="shared" si="29"/>
        <v>-2.8013698630132922E-2</v>
      </c>
      <c r="S70" s="39">
        <f t="shared" si="29"/>
        <v>2.1427191780821744</v>
      </c>
      <c r="T70" s="39">
        <f t="shared" si="29"/>
        <v>8.4719863013698671</v>
      </c>
      <c r="U70" s="39">
        <f t="shared" si="29"/>
        <v>10.642719178082174</v>
      </c>
      <c r="V70" s="39">
        <f t="shared" si="29"/>
        <v>14.892719178082174</v>
      </c>
      <c r="W70" s="39">
        <f t="shared" si="29"/>
        <v>21.221986301369867</v>
      </c>
      <c r="X70" s="39">
        <f t="shared" si="29"/>
        <v>23.392719178082174</v>
      </c>
      <c r="Y70" s="39">
        <f t="shared" si="29"/>
        <v>29.721986301369867</v>
      </c>
      <c r="Z70" s="39">
        <f t="shared" si="29"/>
        <v>31.892719178082174</v>
      </c>
      <c r="AA70" s="39">
        <f t="shared" si="29"/>
        <v>35.29271917808218</v>
      </c>
      <c r="AB70" s="39">
        <f t="shared" si="29"/>
        <v>44.930520547945221</v>
      </c>
      <c r="AC70" s="39">
        <f t="shared" si="29"/>
        <v>42.092719178082177</v>
      </c>
      <c r="AD70" s="39">
        <f t="shared" si="29"/>
        <v>47.571986301369876</v>
      </c>
      <c r="AE70" s="39">
        <f t="shared" si="29"/>
        <v>48.892719178082174</v>
      </c>
      <c r="AF70" s="39">
        <f t="shared" si="29"/>
        <v>54.371986301369873</v>
      </c>
      <c r="AG70" s="39">
        <f t="shared" si="29"/>
        <v>55.692719178082186</v>
      </c>
      <c r="AH70" s="39">
        <f t="shared" si="29"/>
        <v>59.092719178082191</v>
      </c>
      <c r="AI70" s="39">
        <f t="shared" si="29"/>
        <v>64.571986301369861</v>
      </c>
      <c r="AJ70" s="39">
        <f t="shared" si="29"/>
        <v>65.892719178082174</v>
      </c>
      <c r="AK70" s="39">
        <f t="shared" si="29"/>
        <v>71.371986301369873</v>
      </c>
      <c r="AL70" s="39">
        <f t="shared" si="29"/>
        <v>72.692719178082186</v>
      </c>
      <c r="AM70" s="39">
        <f t="shared" si="29"/>
        <v>76.242719178082169</v>
      </c>
      <c r="AN70" s="39">
        <f t="shared" si="29"/>
        <v>86.030520547945216</v>
      </c>
      <c r="AO70" s="39">
        <f t="shared" si="29"/>
        <v>83.342719178082191</v>
      </c>
      <c r="AP70" s="39">
        <f t="shared" si="29"/>
        <v>88.971986301369867</v>
      </c>
      <c r="AQ70" s="39">
        <f t="shared" si="29"/>
        <v>90.442719178082186</v>
      </c>
      <c r="AR70" s="39">
        <f t="shared" si="29"/>
        <v>96.071986301369861</v>
      </c>
      <c r="AS70" s="39">
        <f t="shared" si="29"/>
        <v>97.54271917808218</v>
      </c>
      <c r="AT70" s="39">
        <f t="shared" si="29"/>
        <v>101.09271917808219</v>
      </c>
      <c r="AU70" s="39">
        <f t="shared" si="29"/>
        <v>106.72198630136987</v>
      </c>
      <c r="AV70" s="39">
        <f t="shared" si="29"/>
        <v>108.19271917808219</v>
      </c>
      <c r="AW70" s="39">
        <f t="shared" si="29"/>
        <v>113.82198630136986</v>
      </c>
      <c r="AX70" s="39">
        <f t="shared" si="29"/>
        <v>115.29271917808218</v>
      </c>
      <c r="AY70" s="39">
        <f t="shared" si="29"/>
        <v>118.99271917808217</v>
      </c>
      <c r="AZ70" s="39">
        <f t="shared" si="29"/>
        <v>126.85125342465753</v>
      </c>
      <c r="BA70" s="39">
        <f t="shared" si="29"/>
        <v>126.39271917808217</v>
      </c>
      <c r="BB70" s="39">
        <f t="shared" si="29"/>
        <v>132.17198630136988</v>
      </c>
      <c r="BC70" s="39">
        <f t="shared" si="29"/>
        <v>133.79271917808217</v>
      </c>
      <c r="BD70" s="39">
        <f t="shared" si="29"/>
        <v>139.57198630136986</v>
      </c>
      <c r="BE70" s="39">
        <f t="shared" si="29"/>
        <v>141.1927191780822</v>
      </c>
      <c r="BF70" s="39">
        <f t="shared" si="29"/>
        <v>144.89271917808219</v>
      </c>
      <c r="BG70" s="39">
        <f t="shared" si="29"/>
        <v>150.67198630136988</v>
      </c>
      <c r="BH70" s="39">
        <f t="shared" si="29"/>
        <v>152.29271917808217</v>
      </c>
      <c r="BI70" s="39">
        <f t="shared" si="29"/>
        <v>158.07198630136986</v>
      </c>
      <c r="BJ70" s="39">
        <f t="shared" si="29"/>
        <v>159.6927191780822</v>
      </c>
      <c r="BL70" s="39">
        <f t="shared" ref="BL70:BP75" si="30">SUMIF($C$5:$BJ$5,BL$6,$C70:$BJ70)</f>
        <v>-770.61176712328779</v>
      </c>
      <c r="BM70" s="39">
        <f t="shared" si="30"/>
        <v>116.7674999999999</v>
      </c>
      <c r="BN70" s="39">
        <f t="shared" si="30"/>
        <v>662.46749999999997</v>
      </c>
      <c r="BO70" s="39">
        <f t="shared" si="30"/>
        <v>1163.7674999999999</v>
      </c>
      <c r="BP70" s="39">
        <f t="shared" si="30"/>
        <v>1684.5882328767125</v>
      </c>
    </row>
    <row r="71" spans="1:68" s="3" customFormat="1" x14ac:dyDescent="0.2">
      <c r="A71" s="50" t="s">
        <v>39</v>
      </c>
      <c r="B71" s="17"/>
      <c r="C71" s="39">
        <f>C70*Controls!$B$10</f>
        <v>-57.455048287671232</v>
      </c>
      <c r="D71" s="39">
        <f>D70*Controls!$B$10</f>
        <v>-54.582061301369869</v>
      </c>
      <c r="E71" s="39">
        <f>E70*Controls!$B$10</f>
        <v>-28.370048287671239</v>
      </c>
      <c r="F71" s="39">
        <f>F70*Controls!$B$10</f>
        <v>-19.924804794520544</v>
      </c>
      <c r="G71" s="39">
        <f>G70*Controls!$B$10</f>
        <v>-19.235048287671237</v>
      </c>
      <c r="H71" s="39">
        <f>H70*Controls!$B$10</f>
        <v>-17.089804794520543</v>
      </c>
      <c r="I71" s="39">
        <f>I70*Controls!$B$10</f>
        <v>-16.400048287671236</v>
      </c>
      <c r="J71" s="39">
        <f>J70*Controls!$B$10</f>
        <v>-14.982548287671236</v>
      </c>
      <c r="K71" s="39">
        <f>K70*Controls!$B$10</f>
        <v>-12.837304794520543</v>
      </c>
      <c r="L71" s="39">
        <f>L70*Controls!$B$10</f>
        <v>-12.147548287671237</v>
      </c>
      <c r="M71" s="39">
        <f>M70*Controls!$B$10</f>
        <v>-10.002304794520544</v>
      </c>
      <c r="N71" s="39">
        <f>N70*Controls!$B$10</f>
        <v>-6.6875482876712358</v>
      </c>
      <c r="O71" s="39">
        <f>O70*Controls!$B$10</f>
        <v>-5.2000482876712386</v>
      </c>
      <c r="P71" s="39">
        <f>P70*Controls!$B$10</f>
        <v>-1.5293178082191765</v>
      </c>
      <c r="Q71" s="39">
        <f>Q70*Controls!$B$10</f>
        <v>-2.225048287671239</v>
      </c>
      <c r="R71" s="39">
        <f>R70*Controls!$B$10</f>
        <v>-9.8047945205465212E-3</v>
      </c>
      <c r="S71" s="39">
        <f>S70*Controls!$B$10</f>
        <v>0.74995171232876101</v>
      </c>
      <c r="T71" s="39">
        <f>T70*Controls!$B$10</f>
        <v>2.9651952054794535</v>
      </c>
      <c r="U71" s="39">
        <f>U70*Controls!$B$10</f>
        <v>3.7249517123287608</v>
      </c>
      <c r="V71" s="39">
        <f>V70*Controls!$B$10</f>
        <v>5.212451712328761</v>
      </c>
      <c r="W71" s="39">
        <f>W70*Controls!$B$10</f>
        <v>7.4276952054794529</v>
      </c>
      <c r="X71" s="39">
        <f>X70*Controls!$B$10</f>
        <v>8.1874517123287607</v>
      </c>
      <c r="Y71" s="39">
        <f>Y70*Controls!$B$10</f>
        <v>10.402695205479453</v>
      </c>
      <c r="Z71" s="39">
        <f>Z70*Controls!$B$10</f>
        <v>11.16245171232876</v>
      </c>
      <c r="AA71" s="39">
        <f>AA70*Controls!$B$10</f>
        <v>12.352451712328762</v>
      </c>
      <c r="AB71" s="39">
        <f>AB70*Controls!$B$10</f>
        <v>15.725682191780827</v>
      </c>
      <c r="AC71" s="39">
        <f>AC70*Controls!$B$10</f>
        <v>14.732451712328761</v>
      </c>
      <c r="AD71" s="39">
        <f>AD70*Controls!$B$10</f>
        <v>16.650195205479456</v>
      </c>
      <c r="AE71" s="39">
        <f>AE70*Controls!$B$10</f>
        <v>17.11245171232876</v>
      </c>
      <c r="AF71" s="39">
        <f>AF70*Controls!$B$10</f>
        <v>19.030195205479455</v>
      </c>
      <c r="AG71" s="39">
        <f>AG70*Controls!$B$10</f>
        <v>19.492451712328762</v>
      </c>
      <c r="AH71" s="39">
        <f>AH70*Controls!$B$10</f>
        <v>20.682451712328767</v>
      </c>
      <c r="AI71" s="39">
        <f>AI70*Controls!$B$10</f>
        <v>22.600195205479451</v>
      </c>
      <c r="AJ71" s="39">
        <f>AJ70*Controls!$B$10</f>
        <v>23.062451712328759</v>
      </c>
      <c r="AK71" s="39">
        <f>AK70*Controls!$B$10</f>
        <v>24.980195205479454</v>
      </c>
      <c r="AL71" s="39">
        <f>AL70*Controls!$B$10</f>
        <v>25.442451712328765</v>
      </c>
      <c r="AM71" s="39">
        <f>AM70*Controls!$B$10</f>
        <v>26.684951712328758</v>
      </c>
      <c r="AN71" s="39">
        <f>AN70*Controls!$B$10</f>
        <v>30.110682191780825</v>
      </c>
      <c r="AO71" s="39">
        <f>AO70*Controls!$B$10</f>
        <v>29.169951712328764</v>
      </c>
      <c r="AP71" s="39">
        <f>AP70*Controls!$B$10</f>
        <v>31.140195205479451</v>
      </c>
      <c r="AQ71" s="39">
        <f>AQ70*Controls!$B$10</f>
        <v>31.654951712328764</v>
      </c>
      <c r="AR71" s="39">
        <f>AR70*Controls!$B$10</f>
        <v>33.62519520547945</v>
      </c>
      <c r="AS71" s="39">
        <f>AS70*Controls!$B$10</f>
        <v>34.139951712328759</v>
      </c>
      <c r="AT71" s="39">
        <f>AT70*Controls!$B$10</f>
        <v>35.382451712328766</v>
      </c>
      <c r="AU71" s="39">
        <f>AU70*Controls!$B$10</f>
        <v>37.352695205479449</v>
      </c>
      <c r="AV71" s="39">
        <f>AV70*Controls!$B$10</f>
        <v>37.867451712328766</v>
      </c>
      <c r="AW71" s="39">
        <f>AW70*Controls!$B$10</f>
        <v>39.837695205479449</v>
      </c>
      <c r="AX71" s="39">
        <f>AX70*Controls!$B$10</f>
        <v>40.352451712328758</v>
      </c>
      <c r="AY71" s="39">
        <f>AY70*Controls!$B$10</f>
        <v>41.64745171232876</v>
      </c>
      <c r="AZ71" s="39">
        <f>AZ70*Controls!$B$10</f>
        <v>44.397938698630135</v>
      </c>
      <c r="BA71" s="39">
        <f>BA70*Controls!$B$10</f>
        <v>44.237451712328756</v>
      </c>
      <c r="BB71" s="39">
        <f>BB70*Controls!$B$10</f>
        <v>46.260195205479455</v>
      </c>
      <c r="BC71" s="39">
        <f>BC70*Controls!$B$10</f>
        <v>46.827451712328752</v>
      </c>
      <c r="BD71" s="39">
        <f>BD70*Controls!$B$10</f>
        <v>48.850195205479451</v>
      </c>
      <c r="BE71" s="39">
        <f>BE70*Controls!$B$10</f>
        <v>49.41745171232877</v>
      </c>
      <c r="BF71" s="39">
        <f>BF70*Controls!$B$10</f>
        <v>50.712451712328765</v>
      </c>
      <c r="BG71" s="39">
        <f>BG70*Controls!$B$10</f>
        <v>52.735195205479457</v>
      </c>
      <c r="BH71" s="39">
        <f>BH70*Controls!$B$10</f>
        <v>53.302451712328754</v>
      </c>
      <c r="BI71" s="39">
        <f>BI70*Controls!$B$10</f>
        <v>55.325195205479446</v>
      </c>
      <c r="BJ71" s="39">
        <f>BJ70*Controls!$B$10</f>
        <v>55.892451712328764</v>
      </c>
      <c r="BL71" s="39">
        <f t="shared" si="30"/>
        <v>-269.71411849315075</v>
      </c>
      <c r="BM71" s="39">
        <f t="shared" si="30"/>
        <v>40.868624999999966</v>
      </c>
      <c r="BN71" s="39">
        <f t="shared" si="30"/>
        <v>231.86362499999996</v>
      </c>
      <c r="BO71" s="39">
        <f t="shared" si="30"/>
        <v>407.318625</v>
      </c>
      <c r="BP71" s="39">
        <f t="shared" si="30"/>
        <v>589.6058815068493</v>
      </c>
    </row>
    <row r="72" spans="1:68" s="3" customFormat="1" x14ac:dyDescent="0.2">
      <c r="A72" s="50" t="s">
        <v>40</v>
      </c>
      <c r="B72" s="17"/>
      <c r="C72" s="39">
        <f>C58</f>
        <v>0</v>
      </c>
      <c r="D72" s="39">
        <f t="shared" ref="D72:BJ72" si="31">D58</f>
        <v>0</v>
      </c>
      <c r="E72" s="39">
        <f t="shared" si="31"/>
        <v>0</v>
      </c>
      <c r="F72" s="39">
        <f t="shared" si="31"/>
        <v>0</v>
      </c>
      <c r="G72" s="39">
        <f t="shared" si="31"/>
        <v>0</v>
      </c>
      <c r="H72" s="39">
        <f t="shared" si="31"/>
        <v>0</v>
      </c>
      <c r="I72" s="39">
        <f t="shared" si="31"/>
        <v>0</v>
      </c>
      <c r="J72" s="39">
        <f t="shared" si="31"/>
        <v>0</v>
      </c>
      <c r="K72" s="39">
        <f t="shared" si="31"/>
        <v>0</v>
      </c>
      <c r="L72" s="39">
        <f t="shared" si="31"/>
        <v>0</v>
      </c>
      <c r="M72" s="39">
        <f t="shared" si="31"/>
        <v>0</v>
      </c>
      <c r="N72" s="39">
        <f t="shared" si="31"/>
        <v>0</v>
      </c>
      <c r="O72" s="39">
        <f t="shared" si="31"/>
        <v>0</v>
      </c>
      <c r="P72" s="39">
        <f t="shared" si="31"/>
        <v>0</v>
      </c>
      <c r="Q72" s="39">
        <f t="shared" si="31"/>
        <v>0</v>
      </c>
      <c r="R72" s="39">
        <f t="shared" si="31"/>
        <v>0</v>
      </c>
      <c r="S72" s="39">
        <f t="shared" si="31"/>
        <v>0</v>
      </c>
      <c r="T72" s="39">
        <f t="shared" si="31"/>
        <v>0</v>
      </c>
      <c r="U72" s="39">
        <f t="shared" si="31"/>
        <v>0</v>
      </c>
      <c r="V72" s="39">
        <f t="shared" si="31"/>
        <v>0</v>
      </c>
      <c r="W72" s="39">
        <f t="shared" si="31"/>
        <v>0</v>
      </c>
      <c r="X72" s="39">
        <f t="shared" si="31"/>
        <v>0</v>
      </c>
      <c r="Y72" s="39">
        <f t="shared" si="31"/>
        <v>0</v>
      </c>
      <c r="Z72" s="39">
        <f t="shared" si="31"/>
        <v>0</v>
      </c>
      <c r="AA72" s="39">
        <f t="shared" si="31"/>
        <v>0</v>
      </c>
      <c r="AB72" s="39">
        <f t="shared" si="31"/>
        <v>0</v>
      </c>
      <c r="AC72" s="39">
        <f t="shared" si="31"/>
        <v>0</v>
      </c>
      <c r="AD72" s="39">
        <f t="shared" si="31"/>
        <v>0</v>
      </c>
      <c r="AE72" s="39">
        <f t="shared" si="31"/>
        <v>0</v>
      </c>
      <c r="AF72" s="39">
        <f t="shared" si="31"/>
        <v>0</v>
      </c>
      <c r="AG72" s="39">
        <f t="shared" si="31"/>
        <v>0</v>
      </c>
      <c r="AH72" s="39">
        <f t="shared" si="31"/>
        <v>0</v>
      </c>
      <c r="AI72" s="39">
        <f t="shared" si="31"/>
        <v>0</v>
      </c>
      <c r="AJ72" s="39">
        <f t="shared" si="31"/>
        <v>0</v>
      </c>
      <c r="AK72" s="39">
        <f t="shared" si="31"/>
        <v>0</v>
      </c>
      <c r="AL72" s="39">
        <f t="shared" si="31"/>
        <v>0</v>
      </c>
      <c r="AM72" s="39">
        <f t="shared" si="31"/>
        <v>0</v>
      </c>
      <c r="AN72" s="39">
        <f t="shared" si="31"/>
        <v>0</v>
      </c>
      <c r="AO72" s="39">
        <f t="shared" si="31"/>
        <v>0</v>
      </c>
      <c r="AP72" s="39">
        <f t="shared" si="31"/>
        <v>0</v>
      </c>
      <c r="AQ72" s="39">
        <f t="shared" si="31"/>
        <v>0</v>
      </c>
      <c r="AR72" s="39">
        <f t="shared" si="31"/>
        <v>0</v>
      </c>
      <c r="AS72" s="39">
        <f t="shared" si="31"/>
        <v>0</v>
      </c>
      <c r="AT72" s="39">
        <f t="shared" si="31"/>
        <v>0</v>
      </c>
      <c r="AU72" s="39">
        <f t="shared" si="31"/>
        <v>0</v>
      </c>
      <c r="AV72" s="39">
        <f t="shared" si="31"/>
        <v>0</v>
      </c>
      <c r="AW72" s="39">
        <f t="shared" si="31"/>
        <v>0</v>
      </c>
      <c r="AX72" s="39">
        <f t="shared" si="31"/>
        <v>0</v>
      </c>
      <c r="AY72" s="39">
        <f t="shared" si="31"/>
        <v>0</v>
      </c>
      <c r="AZ72" s="39">
        <f t="shared" si="31"/>
        <v>0</v>
      </c>
      <c r="BA72" s="39">
        <f t="shared" si="31"/>
        <v>0</v>
      </c>
      <c r="BB72" s="39">
        <f t="shared" si="31"/>
        <v>0</v>
      </c>
      <c r="BC72" s="39">
        <f t="shared" si="31"/>
        <v>0</v>
      </c>
      <c r="BD72" s="39">
        <f t="shared" si="31"/>
        <v>0</v>
      </c>
      <c r="BE72" s="39">
        <f t="shared" si="31"/>
        <v>0</v>
      </c>
      <c r="BF72" s="39">
        <f t="shared" si="31"/>
        <v>0</v>
      </c>
      <c r="BG72" s="39">
        <f t="shared" si="31"/>
        <v>0</v>
      </c>
      <c r="BH72" s="39">
        <f t="shared" si="31"/>
        <v>0</v>
      </c>
      <c r="BI72" s="39">
        <f t="shared" si="31"/>
        <v>0</v>
      </c>
      <c r="BJ72" s="39">
        <f t="shared" si="31"/>
        <v>0</v>
      </c>
      <c r="BL72" s="39">
        <f t="shared" si="30"/>
        <v>0</v>
      </c>
      <c r="BM72" s="39">
        <f t="shared" si="30"/>
        <v>0</v>
      </c>
      <c r="BN72" s="39">
        <f t="shared" si="30"/>
        <v>0</v>
      </c>
      <c r="BO72" s="39">
        <f t="shared" si="30"/>
        <v>0</v>
      </c>
      <c r="BP72" s="39">
        <f t="shared" si="30"/>
        <v>0</v>
      </c>
    </row>
    <row r="73" spans="1:68" s="3" customFormat="1" x14ac:dyDescent="0.2">
      <c r="A73" s="50" t="s">
        <v>41</v>
      </c>
      <c r="B73" s="17"/>
      <c r="C73" s="39">
        <f>-'CapEx Inputs'!E9/1000</f>
        <v>0</v>
      </c>
      <c r="D73" s="39">
        <f>-'CapEx Inputs'!F9/1000</f>
        <v>0</v>
      </c>
      <c r="E73" s="39">
        <f>-'CapEx Inputs'!G9/1000</f>
        <v>0</v>
      </c>
      <c r="F73" s="39">
        <f>-'CapEx Inputs'!H9/1000</f>
        <v>0</v>
      </c>
      <c r="G73" s="39">
        <f>-'CapEx Inputs'!I9/1000</f>
        <v>0</v>
      </c>
      <c r="H73" s="39">
        <f>-'CapEx Inputs'!J9/1000</f>
        <v>0</v>
      </c>
      <c r="I73" s="39">
        <f>-'CapEx Inputs'!K9/1000</f>
        <v>0</v>
      </c>
      <c r="J73" s="39">
        <f>-'CapEx Inputs'!L9/1000</f>
        <v>0</v>
      </c>
      <c r="K73" s="39">
        <f>-'CapEx Inputs'!M9/1000</f>
        <v>0</v>
      </c>
      <c r="L73" s="39">
        <f>-'CapEx Inputs'!N9/1000</f>
        <v>0</v>
      </c>
      <c r="M73" s="39">
        <f>-'CapEx Inputs'!O9/1000</f>
        <v>0</v>
      </c>
      <c r="N73" s="39">
        <f>-'CapEx Inputs'!P9/1000</f>
        <v>0</v>
      </c>
      <c r="O73" s="39">
        <f>-'CapEx Inputs'!Q9/1000</f>
        <v>0</v>
      </c>
      <c r="P73" s="39">
        <f>-'CapEx Inputs'!R9/1000</f>
        <v>0</v>
      </c>
      <c r="Q73" s="39">
        <f>-'CapEx Inputs'!S9/1000</f>
        <v>0</v>
      </c>
      <c r="R73" s="39">
        <f>-'CapEx Inputs'!T9/1000</f>
        <v>0</v>
      </c>
      <c r="S73" s="39">
        <f>-'CapEx Inputs'!U9/1000</f>
        <v>0</v>
      </c>
      <c r="T73" s="39">
        <f>-'CapEx Inputs'!V9/1000</f>
        <v>0</v>
      </c>
      <c r="U73" s="39">
        <f>-'CapEx Inputs'!W9/1000</f>
        <v>0</v>
      </c>
      <c r="V73" s="39">
        <f>-'CapEx Inputs'!X9/1000</f>
        <v>0</v>
      </c>
      <c r="W73" s="39">
        <f>-'CapEx Inputs'!Y9/1000</f>
        <v>0</v>
      </c>
      <c r="X73" s="39">
        <f>-'CapEx Inputs'!Z9/1000</f>
        <v>0</v>
      </c>
      <c r="Y73" s="39">
        <f>-'CapEx Inputs'!AA9/1000</f>
        <v>0</v>
      </c>
      <c r="Z73" s="39">
        <f>-'CapEx Inputs'!AB9/1000</f>
        <v>0</v>
      </c>
      <c r="AA73" s="39">
        <f>-'CapEx Inputs'!AC9/1000</f>
        <v>0</v>
      </c>
      <c r="AB73" s="39">
        <f>-'CapEx Inputs'!AD9/1000</f>
        <v>0</v>
      </c>
      <c r="AC73" s="39">
        <f>-'CapEx Inputs'!AE9/1000</f>
        <v>0</v>
      </c>
      <c r="AD73" s="39">
        <f>-'CapEx Inputs'!AF9/1000</f>
        <v>0</v>
      </c>
      <c r="AE73" s="39">
        <f>-'CapEx Inputs'!AG9/1000</f>
        <v>0</v>
      </c>
      <c r="AF73" s="39">
        <f>-'CapEx Inputs'!AH9/1000</f>
        <v>0</v>
      </c>
      <c r="AG73" s="39">
        <f>-'CapEx Inputs'!AI9/1000</f>
        <v>0</v>
      </c>
      <c r="AH73" s="39">
        <f>-'CapEx Inputs'!AJ9/1000</f>
        <v>0</v>
      </c>
      <c r="AI73" s="39">
        <f>-'CapEx Inputs'!AK9/1000</f>
        <v>0</v>
      </c>
      <c r="AJ73" s="39">
        <f>-'CapEx Inputs'!AL9/1000</f>
        <v>0</v>
      </c>
      <c r="AK73" s="39">
        <f>-'CapEx Inputs'!AM9/1000</f>
        <v>0</v>
      </c>
      <c r="AL73" s="39">
        <f>-'CapEx Inputs'!AN9/1000</f>
        <v>0</v>
      </c>
      <c r="AM73" s="39">
        <f>-'CapEx Inputs'!AO9/1000</f>
        <v>0</v>
      </c>
      <c r="AN73" s="39">
        <f>-'CapEx Inputs'!AP9/1000</f>
        <v>0</v>
      </c>
      <c r="AO73" s="39">
        <f>-'CapEx Inputs'!AQ9/1000</f>
        <v>0</v>
      </c>
      <c r="AP73" s="39">
        <f>-'CapEx Inputs'!AR9/1000</f>
        <v>0</v>
      </c>
      <c r="AQ73" s="39">
        <f>-'CapEx Inputs'!AS9/1000</f>
        <v>0</v>
      </c>
      <c r="AR73" s="39">
        <f>-'CapEx Inputs'!AT9/1000</f>
        <v>0</v>
      </c>
      <c r="AS73" s="39">
        <f>-'CapEx Inputs'!AU9/1000</f>
        <v>0</v>
      </c>
      <c r="AT73" s="39">
        <f>-'CapEx Inputs'!AV9/1000</f>
        <v>0</v>
      </c>
      <c r="AU73" s="39">
        <f>-'CapEx Inputs'!AW9/1000</f>
        <v>0</v>
      </c>
      <c r="AV73" s="39">
        <f>-'CapEx Inputs'!AX9/1000</f>
        <v>0</v>
      </c>
      <c r="AW73" s="39">
        <f>-'CapEx Inputs'!AY9/1000</f>
        <v>0</v>
      </c>
      <c r="AX73" s="39">
        <f>-'CapEx Inputs'!AZ9/1000</f>
        <v>0</v>
      </c>
      <c r="AY73" s="39">
        <f>-'CapEx Inputs'!BA9/1000</f>
        <v>0</v>
      </c>
      <c r="AZ73" s="39">
        <f>-'CapEx Inputs'!BB9/1000</f>
        <v>0</v>
      </c>
      <c r="BA73" s="39">
        <f>-'CapEx Inputs'!BC9/1000</f>
        <v>0</v>
      </c>
      <c r="BB73" s="39">
        <f>-'CapEx Inputs'!BD9/1000</f>
        <v>0</v>
      </c>
      <c r="BC73" s="39">
        <f>-'CapEx Inputs'!BE9/1000</f>
        <v>0</v>
      </c>
      <c r="BD73" s="39">
        <f>-'CapEx Inputs'!BF9/1000</f>
        <v>0</v>
      </c>
      <c r="BE73" s="39">
        <f>-'CapEx Inputs'!BG9/1000</f>
        <v>0</v>
      </c>
      <c r="BF73" s="39">
        <f>-'CapEx Inputs'!BH9/1000</f>
        <v>0</v>
      </c>
      <c r="BG73" s="39">
        <f>-'CapEx Inputs'!BI9/1000</f>
        <v>0</v>
      </c>
      <c r="BH73" s="39">
        <f>-'CapEx Inputs'!BJ9/1000</f>
        <v>0</v>
      </c>
      <c r="BI73" s="39">
        <f>-'CapEx Inputs'!BK9/1000</f>
        <v>0</v>
      </c>
      <c r="BJ73" s="39">
        <f>-'CapEx Inputs'!BL9/1000</f>
        <v>0</v>
      </c>
      <c r="BL73" s="39">
        <f t="shared" si="30"/>
        <v>0</v>
      </c>
      <c r="BM73" s="39">
        <f t="shared" si="30"/>
        <v>0</v>
      </c>
      <c r="BN73" s="39">
        <f t="shared" si="30"/>
        <v>0</v>
      </c>
      <c r="BO73" s="39">
        <f t="shared" si="30"/>
        <v>0</v>
      </c>
      <c r="BP73" s="39">
        <f t="shared" si="30"/>
        <v>0</v>
      </c>
    </row>
    <row r="74" spans="1:68" s="3" customFormat="1" x14ac:dyDescent="0.2">
      <c r="A74" s="50" t="s">
        <v>239</v>
      </c>
      <c r="B74" s="17"/>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L74" s="51">
        <f t="shared" si="30"/>
        <v>0</v>
      </c>
      <c r="BM74" s="51">
        <f t="shared" si="30"/>
        <v>0</v>
      </c>
      <c r="BN74" s="51">
        <f t="shared" si="30"/>
        <v>0</v>
      </c>
      <c r="BO74" s="51">
        <f t="shared" si="30"/>
        <v>0</v>
      </c>
      <c r="BP74" s="51">
        <f t="shared" si="30"/>
        <v>0</v>
      </c>
    </row>
    <row r="75" spans="1:68" s="3" customFormat="1" x14ac:dyDescent="0.2">
      <c r="A75" s="53" t="s">
        <v>42</v>
      </c>
      <c r="B75" s="17"/>
      <c r="C75" s="39">
        <f>C70-C71+C72-C73-C74</f>
        <v>-106.70223253424659</v>
      </c>
      <c r="D75" s="39">
        <f t="shared" ref="D75:BJ75" si="32">D70-D71+D72-D73-D74</f>
        <v>-101.36668527397262</v>
      </c>
      <c r="E75" s="39">
        <f t="shared" si="32"/>
        <v>-52.68723253424659</v>
      </c>
      <c r="F75" s="39">
        <f t="shared" si="32"/>
        <v>-37.003208904109584</v>
      </c>
      <c r="G75" s="39">
        <f t="shared" si="32"/>
        <v>-35.722232534246587</v>
      </c>
      <c r="H75" s="39">
        <f t="shared" si="32"/>
        <v>-31.738208904109587</v>
      </c>
      <c r="I75" s="39">
        <f t="shared" si="32"/>
        <v>-30.457232534246582</v>
      </c>
      <c r="J75" s="39">
        <f t="shared" si="32"/>
        <v>-27.824732534246586</v>
      </c>
      <c r="K75" s="39">
        <f t="shared" si="32"/>
        <v>-23.840708904109583</v>
      </c>
      <c r="L75" s="39">
        <f t="shared" si="32"/>
        <v>-22.559732534246585</v>
      </c>
      <c r="M75" s="39">
        <f t="shared" si="32"/>
        <v>-18.575708904109586</v>
      </c>
      <c r="N75" s="39">
        <f t="shared" si="32"/>
        <v>-12.419732534246583</v>
      </c>
      <c r="O75" s="39">
        <f t="shared" si="32"/>
        <v>-9.657232534246587</v>
      </c>
      <c r="P75" s="39">
        <f t="shared" si="32"/>
        <v>-2.8401616438356134</v>
      </c>
      <c r="Q75" s="39">
        <f t="shared" si="32"/>
        <v>-4.1322325342465867</v>
      </c>
      <c r="R75" s="39">
        <f t="shared" si="32"/>
        <v>-1.82089041095864E-2</v>
      </c>
      <c r="S75" s="39">
        <f t="shared" si="32"/>
        <v>1.3927674657534133</v>
      </c>
      <c r="T75" s="39">
        <f t="shared" si="32"/>
        <v>5.5067910958904136</v>
      </c>
      <c r="U75" s="39">
        <f t="shared" si="32"/>
        <v>6.9177674657534141</v>
      </c>
      <c r="V75" s="39">
        <f t="shared" si="32"/>
        <v>9.6802674657534133</v>
      </c>
      <c r="W75" s="39">
        <f t="shared" si="32"/>
        <v>13.794291095890415</v>
      </c>
      <c r="X75" s="39">
        <f t="shared" si="32"/>
        <v>15.205267465753414</v>
      </c>
      <c r="Y75" s="39">
        <f t="shared" si="32"/>
        <v>19.319291095890414</v>
      </c>
      <c r="Z75" s="39">
        <f t="shared" si="32"/>
        <v>20.730267465753414</v>
      </c>
      <c r="AA75" s="39">
        <f t="shared" si="32"/>
        <v>22.940267465753418</v>
      </c>
      <c r="AB75" s="39">
        <f t="shared" si="32"/>
        <v>29.204838356164394</v>
      </c>
      <c r="AC75" s="39">
        <f t="shared" si="32"/>
        <v>27.360267465753417</v>
      </c>
      <c r="AD75" s="39">
        <f t="shared" si="32"/>
        <v>30.92179109589042</v>
      </c>
      <c r="AE75" s="39">
        <f t="shared" si="32"/>
        <v>31.780267465753415</v>
      </c>
      <c r="AF75" s="39">
        <f t="shared" si="32"/>
        <v>35.341791095890414</v>
      </c>
      <c r="AG75" s="39">
        <f t="shared" si="32"/>
        <v>36.200267465753427</v>
      </c>
      <c r="AH75" s="39">
        <f t="shared" si="32"/>
        <v>38.410267465753421</v>
      </c>
      <c r="AI75" s="39">
        <f t="shared" si="32"/>
        <v>41.97179109589041</v>
      </c>
      <c r="AJ75" s="39">
        <f t="shared" si="32"/>
        <v>42.830267465753415</v>
      </c>
      <c r="AK75" s="39">
        <f t="shared" si="32"/>
        <v>46.391791095890419</v>
      </c>
      <c r="AL75" s="39">
        <f t="shared" si="32"/>
        <v>47.250267465753424</v>
      </c>
      <c r="AM75" s="39">
        <f t="shared" si="32"/>
        <v>49.557767465753415</v>
      </c>
      <c r="AN75" s="39">
        <f t="shared" si="32"/>
        <v>55.919838356164391</v>
      </c>
      <c r="AO75" s="39">
        <f t="shared" si="32"/>
        <v>54.172767465753424</v>
      </c>
      <c r="AP75" s="39">
        <f t="shared" si="32"/>
        <v>57.831791095890416</v>
      </c>
      <c r="AQ75" s="39">
        <f t="shared" si="32"/>
        <v>58.787767465753419</v>
      </c>
      <c r="AR75" s="39">
        <f t="shared" si="32"/>
        <v>62.446791095890411</v>
      </c>
      <c r="AS75" s="39">
        <f t="shared" si="32"/>
        <v>63.402767465753421</v>
      </c>
      <c r="AT75" s="39">
        <f t="shared" si="32"/>
        <v>65.710267465753418</v>
      </c>
      <c r="AU75" s="39">
        <f t="shared" si="32"/>
        <v>69.369291095890418</v>
      </c>
      <c r="AV75" s="39">
        <f t="shared" si="32"/>
        <v>70.325267465753427</v>
      </c>
      <c r="AW75" s="39">
        <f t="shared" si="32"/>
        <v>73.984291095890413</v>
      </c>
      <c r="AX75" s="39">
        <f t="shared" si="32"/>
        <v>74.940267465753422</v>
      </c>
      <c r="AY75" s="39">
        <f t="shared" si="32"/>
        <v>77.345267465753409</v>
      </c>
      <c r="AZ75" s="39">
        <f t="shared" si="32"/>
        <v>82.453314726027401</v>
      </c>
      <c r="BA75" s="39">
        <f t="shared" si="32"/>
        <v>82.155267465753411</v>
      </c>
      <c r="BB75" s="39">
        <f t="shared" si="32"/>
        <v>85.911791095890436</v>
      </c>
      <c r="BC75" s="39">
        <f t="shared" si="32"/>
        <v>86.965267465753413</v>
      </c>
      <c r="BD75" s="39">
        <f t="shared" si="32"/>
        <v>90.72179109589041</v>
      </c>
      <c r="BE75" s="39">
        <f t="shared" si="32"/>
        <v>91.77526746575343</v>
      </c>
      <c r="BF75" s="39">
        <f t="shared" si="32"/>
        <v>94.180267465753417</v>
      </c>
      <c r="BG75" s="39">
        <f t="shared" si="32"/>
        <v>97.936791095890428</v>
      </c>
      <c r="BH75" s="39">
        <f t="shared" si="32"/>
        <v>98.990267465753419</v>
      </c>
      <c r="BI75" s="39">
        <f t="shared" si="32"/>
        <v>102.74679109589042</v>
      </c>
      <c r="BJ75" s="39">
        <f t="shared" si="32"/>
        <v>103.80026746575344</v>
      </c>
      <c r="BL75" s="39">
        <f t="shared" si="30"/>
        <v>-500.8976486301371</v>
      </c>
      <c r="BM75" s="39">
        <f t="shared" si="30"/>
        <v>75.898874999999947</v>
      </c>
      <c r="BN75" s="39">
        <f t="shared" si="30"/>
        <v>430.60387500000002</v>
      </c>
      <c r="BO75" s="39">
        <f t="shared" si="30"/>
        <v>756.44887500000004</v>
      </c>
      <c r="BP75" s="39">
        <f t="shared" si="30"/>
        <v>1094.982351369863</v>
      </c>
    </row>
    <row r="76" spans="1:68" s="3" customFormat="1" x14ac:dyDescent="0.2">
      <c r="A76" s="53"/>
      <c r="B76" s="17"/>
      <c r="C76" s="39"/>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L76" s="24"/>
      <c r="BM76" s="24"/>
    </row>
    <row r="77" spans="1:68" s="3" customFormat="1" x14ac:dyDescent="0.2">
      <c r="A77" s="54" t="s">
        <v>43</v>
      </c>
      <c r="B77" s="17"/>
      <c r="C77" s="39">
        <f>NPV(Controls!$B$11/12,Summary!$C$75:$BJ$75)</f>
        <v>658.53617217656506</v>
      </c>
      <c r="D77" s="24"/>
      <c r="E77" s="39"/>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L77" s="24"/>
      <c r="BM77" s="24"/>
    </row>
    <row r="78" spans="1:68" s="3" customFormat="1" x14ac:dyDescent="0.2">
      <c r="A78" s="54" t="s">
        <v>44</v>
      </c>
      <c r="B78" s="17"/>
      <c r="C78" s="51">
        <f>1/((1+Controls!$B$11)^($BP$6-$BL$6+1))*$BP$75</f>
        <v>440.04884876939582</v>
      </c>
      <c r="D78" s="24"/>
      <c r="E78" s="39"/>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L78" s="24"/>
      <c r="BM78" s="24"/>
    </row>
    <row r="79" spans="1:68" s="3" customFormat="1" x14ac:dyDescent="0.2">
      <c r="A79" s="53" t="s">
        <v>45</v>
      </c>
      <c r="B79" s="17"/>
      <c r="C79" s="39">
        <f>SUM(C77:C78)</f>
        <v>1098.5850209459609</v>
      </c>
      <c r="D79" s="24"/>
      <c r="E79" s="39"/>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L79" s="24"/>
      <c r="BM79" s="24"/>
    </row>
    <row r="80" spans="1:68" s="3" customFormat="1" ht="15" thickBot="1" x14ac:dyDescent="0.25">
      <c r="A80" s="44"/>
      <c r="B80" s="45"/>
      <c r="C80" s="46"/>
      <c r="D80" s="47"/>
      <c r="E80" s="46"/>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L80" s="47"/>
      <c r="BM80" s="47"/>
      <c r="BN80" s="47"/>
      <c r="BO80" s="47"/>
      <c r="BP80" s="47"/>
    </row>
    <row r="81" spans="1:68" s="3" customFormat="1" x14ac:dyDescent="0.2">
      <c r="A81" s="15" t="s">
        <v>46</v>
      </c>
      <c r="B81" s="16"/>
      <c r="C81" s="24"/>
      <c r="D81" s="29"/>
      <c r="E81" s="24"/>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L81" s="29"/>
      <c r="BM81" s="29"/>
    </row>
    <row r="82" spans="1:68" s="3" customFormat="1" x14ac:dyDescent="0.2">
      <c r="A82" s="16"/>
      <c r="B82" s="16"/>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L82" s="56"/>
      <c r="BM82" s="56"/>
    </row>
    <row r="83" spans="1:68" s="3" customFormat="1" x14ac:dyDescent="0.2">
      <c r="A83" s="17" t="str">
        <f>'Non-wage Inputs'!B47</f>
        <v>COO</v>
      </c>
      <c r="B83" s="16"/>
      <c r="C83" s="20">
        <f>'Headcount Inputs'!BU43</f>
        <v>0</v>
      </c>
      <c r="D83" s="20">
        <f>'Headcount Inputs'!BV43</f>
        <v>0</v>
      </c>
      <c r="E83" s="20">
        <f>'Headcount Inputs'!BW43</f>
        <v>0</v>
      </c>
      <c r="F83" s="20">
        <f>'Headcount Inputs'!BX43</f>
        <v>0</v>
      </c>
      <c r="G83" s="20">
        <f>'Headcount Inputs'!BY43</f>
        <v>0</v>
      </c>
      <c r="H83" s="20">
        <f>'Headcount Inputs'!BZ43</f>
        <v>0</v>
      </c>
      <c r="I83" s="20">
        <f>'Headcount Inputs'!CA43</f>
        <v>0</v>
      </c>
      <c r="J83" s="20">
        <f>'Headcount Inputs'!CB43</f>
        <v>0</v>
      </c>
      <c r="K83" s="20">
        <f>'Headcount Inputs'!CC43</f>
        <v>0</v>
      </c>
      <c r="L83" s="20">
        <f>'Headcount Inputs'!CD43</f>
        <v>0</v>
      </c>
      <c r="M83" s="20">
        <f>'Headcount Inputs'!CE43</f>
        <v>0</v>
      </c>
      <c r="N83" s="20">
        <f>'Headcount Inputs'!CF43</f>
        <v>0</v>
      </c>
      <c r="O83" s="20">
        <f>'Headcount Inputs'!CG43</f>
        <v>0</v>
      </c>
      <c r="P83" s="20">
        <f>'Headcount Inputs'!CH43</f>
        <v>0</v>
      </c>
      <c r="Q83" s="20">
        <f>'Headcount Inputs'!CI43</f>
        <v>0</v>
      </c>
      <c r="R83" s="20">
        <f>'Headcount Inputs'!CJ43</f>
        <v>0</v>
      </c>
      <c r="S83" s="20">
        <f>'Headcount Inputs'!CK43</f>
        <v>0</v>
      </c>
      <c r="T83" s="20">
        <f>'Headcount Inputs'!CL43</f>
        <v>0</v>
      </c>
      <c r="U83" s="20">
        <f>'Headcount Inputs'!CM43</f>
        <v>0</v>
      </c>
      <c r="V83" s="20">
        <f>'Headcount Inputs'!CN43</f>
        <v>0</v>
      </c>
      <c r="W83" s="20">
        <f>'Headcount Inputs'!CO43</f>
        <v>0</v>
      </c>
      <c r="X83" s="20">
        <f>'Headcount Inputs'!CP43</f>
        <v>0</v>
      </c>
      <c r="Y83" s="20">
        <f>'Headcount Inputs'!CQ43</f>
        <v>0</v>
      </c>
      <c r="Z83" s="20">
        <f>'Headcount Inputs'!CR43</f>
        <v>0</v>
      </c>
      <c r="AA83" s="20">
        <f>'Headcount Inputs'!CS43</f>
        <v>0</v>
      </c>
      <c r="AB83" s="20">
        <f>'Headcount Inputs'!CT43</f>
        <v>0</v>
      </c>
      <c r="AC83" s="20">
        <f>'Headcount Inputs'!CU43</f>
        <v>0</v>
      </c>
      <c r="AD83" s="20">
        <f>'Headcount Inputs'!CV43</f>
        <v>0</v>
      </c>
      <c r="AE83" s="20">
        <f>'Headcount Inputs'!CW43</f>
        <v>0</v>
      </c>
      <c r="AF83" s="20">
        <f>'Headcount Inputs'!CX43</f>
        <v>0</v>
      </c>
      <c r="AG83" s="20">
        <f>'Headcount Inputs'!CY43</f>
        <v>0</v>
      </c>
      <c r="AH83" s="20">
        <f>'Headcount Inputs'!CZ43</f>
        <v>0</v>
      </c>
      <c r="AI83" s="20">
        <f>'Headcount Inputs'!DA43</f>
        <v>0</v>
      </c>
      <c r="AJ83" s="20">
        <f>'Headcount Inputs'!DB43</f>
        <v>0</v>
      </c>
      <c r="AK83" s="20">
        <f>'Headcount Inputs'!DC43</f>
        <v>0</v>
      </c>
      <c r="AL83" s="20">
        <f>'Headcount Inputs'!DD43</f>
        <v>0</v>
      </c>
      <c r="AM83" s="20">
        <f>'Headcount Inputs'!DE43</f>
        <v>0</v>
      </c>
      <c r="AN83" s="20">
        <f>'Headcount Inputs'!DF43</f>
        <v>0</v>
      </c>
      <c r="AO83" s="20">
        <f>'Headcount Inputs'!DG43</f>
        <v>0</v>
      </c>
      <c r="AP83" s="20">
        <f>'Headcount Inputs'!DH43</f>
        <v>0</v>
      </c>
      <c r="AQ83" s="20">
        <f>'Headcount Inputs'!DI43</f>
        <v>0</v>
      </c>
      <c r="AR83" s="20">
        <f>'Headcount Inputs'!DJ43</f>
        <v>0</v>
      </c>
      <c r="AS83" s="20">
        <f>'Headcount Inputs'!DK43</f>
        <v>0</v>
      </c>
      <c r="AT83" s="20">
        <f>'Headcount Inputs'!DL43</f>
        <v>0</v>
      </c>
      <c r="AU83" s="20">
        <f>'Headcount Inputs'!DM43</f>
        <v>0</v>
      </c>
      <c r="AV83" s="20">
        <f>'Headcount Inputs'!DN43</f>
        <v>0</v>
      </c>
      <c r="AW83" s="20">
        <f>'Headcount Inputs'!DO43</f>
        <v>0</v>
      </c>
      <c r="AX83" s="20">
        <f>'Headcount Inputs'!DP43</f>
        <v>0</v>
      </c>
      <c r="AY83" s="20">
        <f>'Headcount Inputs'!DQ43</f>
        <v>0</v>
      </c>
      <c r="AZ83" s="20">
        <f>'Headcount Inputs'!DR43</f>
        <v>0</v>
      </c>
      <c r="BA83" s="20">
        <f>'Headcount Inputs'!DS43</f>
        <v>0</v>
      </c>
      <c r="BB83" s="20">
        <f>'Headcount Inputs'!DT43</f>
        <v>0</v>
      </c>
      <c r="BC83" s="20">
        <f>'Headcount Inputs'!DU43</f>
        <v>0</v>
      </c>
      <c r="BD83" s="20">
        <f>'Headcount Inputs'!DV43</f>
        <v>0</v>
      </c>
      <c r="BE83" s="20">
        <f>'Headcount Inputs'!DW43</f>
        <v>0</v>
      </c>
      <c r="BF83" s="20">
        <f>'Headcount Inputs'!DX43</f>
        <v>0</v>
      </c>
      <c r="BG83" s="20">
        <f>'Headcount Inputs'!DY43</f>
        <v>0</v>
      </c>
      <c r="BH83" s="20">
        <f>'Headcount Inputs'!DZ43</f>
        <v>0</v>
      </c>
      <c r="BI83" s="20">
        <f>'Headcount Inputs'!EA43</f>
        <v>0</v>
      </c>
      <c r="BJ83" s="20">
        <f>'Headcount Inputs'!EB43</f>
        <v>0</v>
      </c>
      <c r="BK83" s="57"/>
      <c r="BL83" s="57">
        <f ca="1">OFFSET($B83,0,MATCH((DATE(BL$6,12,1)),$C$6:$BJ$6,0))</f>
        <v>0</v>
      </c>
      <c r="BM83" s="57">
        <f t="shared" ref="BM83:BP91" ca="1" si="33">OFFSET($B83,0,MATCH((DATE(BM$6,12,1)),$C$6:$BJ$6,0))</f>
        <v>0</v>
      </c>
      <c r="BN83" s="57">
        <f t="shared" ca="1" si="33"/>
        <v>0</v>
      </c>
      <c r="BO83" s="57">
        <f t="shared" ca="1" si="33"/>
        <v>0</v>
      </c>
      <c r="BP83" s="57">
        <f t="shared" ca="1" si="33"/>
        <v>0</v>
      </c>
    </row>
    <row r="84" spans="1:68" s="3" customFormat="1" x14ac:dyDescent="0.2">
      <c r="A84" s="17" t="str">
        <f>'Non-wage Inputs'!B48</f>
        <v>R&amp;D</v>
      </c>
      <c r="B84" s="16"/>
      <c r="C84" s="20">
        <f>'Headcount Inputs'!BU44</f>
        <v>7</v>
      </c>
      <c r="D84" s="20">
        <f>'Headcount Inputs'!BV44</f>
        <v>7</v>
      </c>
      <c r="E84" s="20">
        <f>'Headcount Inputs'!BW44</f>
        <v>7</v>
      </c>
      <c r="F84" s="20">
        <f>'Headcount Inputs'!BX44</f>
        <v>7</v>
      </c>
      <c r="G84" s="20">
        <f>'Headcount Inputs'!BY44</f>
        <v>7</v>
      </c>
      <c r="H84" s="20">
        <f>'Headcount Inputs'!BZ44</f>
        <v>7</v>
      </c>
      <c r="I84" s="20">
        <f>'Headcount Inputs'!CA44</f>
        <v>7</v>
      </c>
      <c r="J84" s="20">
        <f>'Headcount Inputs'!CB44</f>
        <v>7</v>
      </c>
      <c r="K84" s="20">
        <f>'Headcount Inputs'!CC44</f>
        <v>7</v>
      </c>
      <c r="L84" s="20">
        <f>'Headcount Inputs'!CD44</f>
        <v>7</v>
      </c>
      <c r="M84" s="20">
        <f>'Headcount Inputs'!CE44</f>
        <v>7</v>
      </c>
      <c r="N84" s="20">
        <f>'Headcount Inputs'!CF44</f>
        <v>7</v>
      </c>
      <c r="O84" s="20">
        <f>'Headcount Inputs'!CG44</f>
        <v>7</v>
      </c>
      <c r="P84" s="20">
        <f>'Headcount Inputs'!CH44</f>
        <v>7</v>
      </c>
      <c r="Q84" s="20">
        <f>'Headcount Inputs'!CI44</f>
        <v>7</v>
      </c>
      <c r="R84" s="20">
        <f>'Headcount Inputs'!CJ44</f>
        <v>7</v>
      </c>
      <c r="S84" s="20">
        <f>'Headcount Inputs'!CK44</f>
        <v>7</v>
      </c>
      <c r="T84" s="20">
        <f>'Headcount Inputs'!CL44</f>
        <v>7</v>
      </c>
      <c r="U84" s="20">
        <f>'Headcount Inputs'!CM44</f>
        <v>7</v>
      </c>
      <c r="V84" s="20">
        <f>'Headcount Inputs'!CN44</f>
        <v>7</v>
      </c>
      <c r="W84" s="20">
        <f>'Headcount Inputs'!CO44</f>
        <v>7</v>
      </c>
      <c r="X84" s="20">
        <f>'Headcount Inputs'!CP44</f>
        <v>7</v>
      </c>
      <c r="Y84" s="20">
        <f>'Headcount Inputs'!CQ44</f>
        <v>7</v>
      </c>
      <c r="Z84" s="20">
        <f>'Headcount Inputs'!CR44</f>
        <v>7</v>
      </c>
      <c r="AA84" s="20">
        <f>'Headcount Inputs'!CS44</f>
        <v>7</v>
      </c>
      <c r="AB84" s="20">
        <f>'Headcount Inputs'!CT44</f>
        <v>7</v>
      </c>
      <c r="AC84" s="20">
        <f>'Headcount Inputs'!CU44</f>
        <v>7</v>
      </c>
      <c r="AD84" s="20">
        <f>'Headcount Inputs'!CV44</f>
        <v>7</v>
      </c>
      <c r="AE84" s="20">
        <f>'Headcount Inputs'!CW44</f>
        <v>7</v>
      </c>
      <c r="AF84" s="20">
        <f>'Headcount Inputs'!CX44</f>
        <v>7</v>
      </c>
      <c r="AG84" s="20">
        <f>'Headcount Inputs'!CY44</f>
        <v>7</v>
      </c>
      <c r="AH84" s="20">
        <f>'Headcount Inputs'!CZ44</f>
        <v>7</v>
      </c>
      <c r="AI84" s="20">
        <f>'Headcount Inputs'!DA44</f>
        <v>7</v>
      </c>
      <c r="AJ84" s="20">
        <f>'Headcount Inputs'!DB44</f>
        <v>7</v>
      </c>
      <c r="AK84" s="20">
        <f>'Headcount Inputs'!DC44</f>
        <v>7</v>
      </c>
      <c r="AL84" s="20">
        <f>'Headcount Inputs'!DD44</f>
        <v>7</v>
      </c>
      <c r="AM84" s="20">
        <f>'Headcount Inputs'!DE44</f>
        <v>7</v>
      </c>
      <c r="AN84" s="20">
        <f>'Headcount Inputs'!DF44</f>
        <v>7</v>
      </c>
      <c r="AO84" s="20">
        <f>'Headcount Inputs'!DG44</f>
        <v>7</v>
      </c>
      <c r="AP84" s="20">
        <f>'Headcount Inputs'!DH44</f>
        <v>7</v>
      </c>
      <c r="AQ84" s="20">
        <f>'Headcount Inputs'!DI44</f>
        <v>7</v>
      </c>
      <c r="AR84" s="20">
        <f>'Headcount Inputs'!DJ44</f>
        <v>7</v>
      </c>
      <c r="AS84" s="20">
        <f>'Headcount Inputs'!DK44</f>
        <v>7</v>
      </c>
      <c r="AT84" s="20">
        <f>'Headcount Inputs'!DL44</f>
        <v>7</v>
      </c>
      <c r="AU84" s="20">
        <f>'Headcount Inputs'!DM44</f>
        <v>7</v>
      </c>
      <c r="AV84" s="20">
        <f>'Headcount Inputs'!DN44</f>
        <v>7</v>
      </c>
      <c r="AW84" s="20">
        <f>'Headcount Inputs'!DO44</f>
        <v>7</v>
      </c>
      <c r="AX84" s="20">
        <f>'Headcount Inputs'!DP44</f>
        <v>7</v>
      </c>
      <c r="AY84" s="20">
        <f>'Headcount Inputs'!DQ44</f>
        <v>7</v>
      </c>
      <c r="AZ84" s="20">
        <f>'Headcount Inputs'!DR44</f>
        <v>7</v>
      </c>
      <c r="BA84" s="20">
        <f>'Headcount Inputs'!DS44</f>
        <v>7</v>
      </c>
      <c r="BB84" s="20">
        <f>'Headcount Inputs'!DT44</f>
        <v>7</v>
      </c>
      <c r="BC84" s="20">
        <f>'Headcount Inputs'!DU44</f>
        <v>7</v>
      </c>
      <c r="BD84" s="20">
        <f>'Headcount Inputs'!DV44</f>
        <v>7</v>
      </c>
      <c r="BE84" s="20">
        <f>'Headcount Inputs'!DW44</f>
        <v>7</v>
      </c>
      <c r="BF84" s="20">
        <f>'Headcount Inputs'!DX44</f>
        <v>7</v>
      </c>
      <c r="BG84" s="20">
        <f>'Headcount Inputs'!DY44</f>
        <v>7</v>
      </c>
      <c r="BH84" s="20">
        <f>'Headcount Inputs'!DZ44</f>
        <v>7</v>
      </c>
      <c r="BI84" s="20">
        <f>'Headcount Inputs'!EA44</f>
        <v>7</v>
      </c>
      <c r="BJ84" s="20">
        <f>'Headcount Inputs'!EB44</f>
        <v>7</v>
      </c>
      <c r="BK84" s="58"/>
      <c r="BL84" s="57">
        <f ca="1">OFFSET($B84,0,MATCH((DATE(BL$6,12,1)),$C$6:$BJ$6,0))</f>
        <v>7</v>
      </c>
      <c r="BM84" s="57">
        <f t="shared" ca="1" si="33"/>
        <v>7</v>
      </c>
      <c r="BN84" s="57">
        <f t="shared" ca="1" si="33"/>
        <v>7</v>
      </c>
      <c r="BO84" s="57">
        <f t="shared" ca="1" si="33"/>
        <v>7</v>
      </c>
      <c r="BP84" s="57">
        <f t="shared" ca="1" si="33"/>
        <v>7</v>
      </c>
    </row>
    <row r="85" spans="1:68" s="3" customFormat="1" x14ac:dyDescent="0.2">
      <c r="A85" s="17" t="str">
        <f>'Non-wage Inputs'!B49</f>
        <v>Sales</v>
      </c>
      <c r="B85" s="16"/>
      <c r="C85" s="20">
        <f>'Headcount Inputs'!BU45</f>
        <v>1</v>
      </c>
      <c r="D85" s="20">
        <f>'Headcount Inputs'!BV45</f>
        <v>1</v>
      </c>
      <c r="E85" s="20">
        <f>'Headcount Inputs'!BW45</f>
        <v>1</v>
      </c>
      <c r="F85" s="20">
        <f>'Headcount Inputs'!BX45</f>
        <v>1</v>
      </c>
      <c r="G85" s="20">
        <f>'Headcount Inputs'!BY45</f>
        <v>1</v>
      </c>
      <c r="H85" s="20">
        <f>'Headcount Inputs'!BZ45</f>
        <v>1</v>
      </c>
      <c r="I85" s="20">
        <f>'Headcount Inputs'!CA45</f>
        <v>1</v>
      </c>
      <c r="J85" s="20">
        <f>'Headcount Inputs'!CB45</f>
        <v>1</v>
      </c>
      <c r="K85" s="20">
        <f>'Headcount Inputs'!CC45</f>
        <v>1</v>
      </c>
      <c r="L85" s="20">
        <f>'Headcount Inputs'!CD45</f>
        <v>1</v>
      </c>
      <c r="M85" s="20">
        <f>'Headcount Inputs'!CE45</f>
        <v>1</v>
      </c>
      <c r="N85" s="20">
        <f>'Headcount Inputs'!CF45</f>
        <v>1</v>
      </c>
      <c r="O85" s="20">
        <f>'Headcount Inputs'!CG45</f>
        <v>1</v>
      </c>
      <c r="P85" s="20">
        <f>'Headcount Inputs'!CH45</f>
        <v>1</v>
      </c>
      <c r="Q85" s="20">
        <f>'Headcount Inputs'!CI45</f>
        <v>1</v>
      </c>
      <c r="R85" s="20">
        <f>'Headcount Inputs'!CJ45</f>
        <v>1</v>
      </c>
      <c r="S85" s="20">
        <f>'Headcount Inputs'!CK45</f>
        <v>1</v>
      </c>
      <c r="T85" s="20">
        <f>'Headcount Inputs'!CL45</f>
        <v>1</v>
      </c>
      <c r="U85" s="20">
        <f>'Headcount Inputs'!CM45</f>
        <v>1</v>
      </c>
      <c r="V85" s="20">
        <f>'Headcount Inputs'!CN45</f>
        <v>1</v>
      </c>
      <c r="W85" s="20">
        <f>'Headcount Inputs'!CO45</f>
        <v>1</v>
      </c>
      <c r="X85" s="20">
        <f>'Headcount Inputs'!CP45</f>
        <v>1</v>
      </c>
      <c r="Y85" s="20">
        <f>'Headcount Inputs'!CQ45</f>
        <v>1</v>
      </c>
      <c r="Z85" s="20">
        <f>'Headcount Inputs'!CR45</f>
        <v>1</v>
      </c>
      <c r="AA85" s="20">
        <f>'Headcount Inputs'!CS45</f>
        <v>1</v>
      </c>
      <c r="AB85" s="20">
        <f>'Headcount Inputs'!CT45</f>
        <v>1</v>
      </c>
      <c r="AC85" s="20">
        <f>'Headcount Inputs'!CU45</f>
        <v>1</v>
      </c>
      <c r="AD85" s="20">
        <f>'Headcount Inputs'!CV45</f>
        <v>1</v>
      </c>
      <c r="AE85" s="20">
        <f>'Headcount Inputs'!CW45</f>
        <v>1</v>
      </c>
      <c r="AF85" s="20">
        <f>'Headcount Inputs'!CX45</f>
        <v>1</v>
      </c>
      <c r="AG85" s="20">
        <f>'Headcount Inputs'!CY45</f>
        <v>1</v>
      </c>
      <c r="AH85" s="20">
        <f>'Headcount Inputs'!CZ45</f>
        <v>1</v>
      </c>
      <c r="AI85" s="20">
        <f>'Headcount Inputs'!DA45</f>
        <v>1</v>
      </c>
      <c r="AJ85" s="20">
        <f>'Headcount Inputs'!DB45</f>
        <v>1</v>
      </c>
      <c r="AK85" s="20">
        <f>'Headcount Inputs'!DC45</f>
        <v>1</v>
      </c>
      <c r="AL85" s="20">
        <f>'Headcount Inputs'!DD45</f>
        <v>1</v>
      </c>
      <c r="AM85" s="20">
        <f>'Headcount Inputs'!DE45</f>
        <v>1</v>
      </c>
      <c r="AN85" s="20">
        <f>'Headcount Inputs'!DF45</f>
        <v>1</v>
      </c>
      <c r="AO85" s="20">
        <f>'Headcount Inputs'!DG45</f>
        <v>1</v>
      </c>
      <c r="AP85" s="20">
        <f>'Headcount Inputs'!DH45</f>
        <v>1</v>
      </c>
      <c r="AQ85" s="20">
        <f>'Headcount Inputs'!DI45</f>
        <v>1</v>
      </c>
      <c r="AR85" s="20">
        <f>'Headcount Inputs'!DJ45</f>
        <v>1</v>
      </c>
      <c r="AS85" s="20">
        <f>'Headcount Inputs'!DK45</f>
        <v>1</v>
      </c>
      <c r="AT85" s="20">
        <f>'Headcount Inputs'!DL45</f>
        <v>1</v>
      </c>
      <c r="AU85" s="20">
        <f>'Headcount Inputs'!DM45</f>
        <v>1</v>
      </c>
      <c r="AV85" s="20">
        <f>'Headcount Inputs'!DN45</f>
        <v>1</v>
      </c>
      <c r="AW85" s="20">
        <f>'Headcount Inputs'!DO45</f>
        <v>1</v>
      </c>
      <c r="AX85" s="20">
        <f>'Headcount Inputs'!DP45</f>
        <v>1</v>
      </c>
      <c r="AY85" s="20">
        <f>'Headcount Inputs'!DQ45</f>
        <v>1</v>
      </c>
      <c r="AZ85" s="20">
        <f>'Headcount Inputs'!DR45</f>
        <v>1</v>
      </c>
      <c r="BA85" s="20">
        <f>'Headcount Inputs'!DS45</f>
        <v>1</v>
      </c>
      <c r="BB85" s="20">
        <f>'Headcount Inputs'!DT45</f>
        <v>1</v>
      </c>
      <c r="BC85" s="20">
        <f>'Headcount Inputs'!DU45</f>
        <v>1</v>
      </c>
      <c r="BD85" s="20">
        <f>'Headcount Inputs'!DV45</f>
        <v>1</v>
      </c>
      <c r="BE85" s="20">
        <f>'Headcount Inputs'!DW45</f>
        <v>1</v>
      </c>
      <c r="BF85" s="20">
        <f>'Headcount Inputs'!DX45</f>
        <v>1</v>
      </c>
      <c r="BG85" s="20">
        <f>'Headcount Inputs'!DY45</f>
        <v>1</v>
      </c>
      <c r="BH85" s="20">
        <f>'Headcount Inputs'!DZ45</f>
        <v>1</v>
      </c>
      <c r="BI85" s="20">
        <f>'Headcount Inputs'!EA45</f>
        <v>1</v>
      </c>
      <c r="BJ85" s="20">
        <f>'Headcount Inputs'!EB45</f>
        <v>1</v>
      </c>
      <c r="BK85" s="57"/>
      <c r="BL85" s="57">
        <f t="shared" ref="BL85:BL91" ca="1" si="34">OFFSET($B85,0,MATCH((DATE(BL$6,12,1)),$C$6:$BJ$6,0))</f>
        <v>1</v>
      </c>
      <c r="BM85" s="57">
        <f t="shared" ca="1" si="33"/>
        <v>1</v>
      </c>
      <c r="BN85" s="57">
        <f t="shared" ca="1" si="33"/>
        <v>1</v>
      </c>
      <c r="BO85" s="57">
        <f t="shared" ca="1" si="33"/>
        <v>1</v>
      </c>
      <c r="BP85" s="57">
        <f t="shared" ca="1" si="33"/>
        <v>1</v>
      </c>
    </row>
    <row r="86" spans="1:68" s="3" customFormat="1" x14ac:dyDescent="0.2">
      <c r="A86" s="17" t="str">
        <f>'Non-wage Inputs'!B50</f>
        <v>Marketing</v>
      </c>
      <c r="B86" s="16"/>
      <c r="C86" s="20">
        <f>'Headcount Inputs'!BU46</f>
        <v>1</v>
      </c>
      <c r="D86" s="20">
        <f>'Headcount Inputs'!BV46</f>
        <v>1</v>
      </c>
      <c r="E86" s="20">
        <f>'Headcount Inputs'!BW46</f>
        <v>1</v>
      </c>
      <c r="F86" s="20">
        <f>'Headcount Inputs'!BX46</f>
        <v>1</v>
      </c>
      <c r="G86" s="20">
        <f>'Headcount Inputs'!BY46</f>
        <v>1</v>
      </c>
      <c r="H86" s="20">
        <f>'Headcount Inputs'!BZ46</f>
        <v>1</v>
      </c>
      <c r="I86" s="20">
        <f>'Headcount Inputs'!CA46</f>
        <v>1</v>
      </c>
      <c r="J86" s="20">
        <f>'Headcount Inputs'!CB46</f>
        <v>1</v>
      </c>
      <c r="K86" s="20">
        <f>'Headcount Inputs'!CC46</f>
        <v>1</v>
      </c>
      <c r="L86" s="20">
        <f>'Headcount Inputs'!CD46</f>
        <v>1</v>
      </c>
      <c r="M86" s="20">
        <f>'Headcount Inputs'!CE46</f>
        <v>1</v>
      </c>
      <c r="N86" s="20">
        <f>'Headcount Inputs'!CF46</f>
        <v>1</v>
      </c>
      <c r="O86" s="20">
        <f>'Headcount Inputs'!CG46</f>
        <v>1</v>
      </c>
      <c r="P86" s="20">
        <f>'Headcount Inputs'!CH46</f>
        <v>1</v>
      </c>
      <c r="Q86" s="20">
        <f>'Headcount Inputs'!CI46</f>
        <v>1</v>
      </c>
      <c r="R86" s="20">
        <f>'Headcount Inputs'!CJ46</f>
        <v>1</v>
      </c>
      <c r="S86" s="20">
        <f>'Headcount Inputs'!CK46</f>
        <v>1</v>
      </c>
      <c r="T86" s="20">
        <f>'Headcount Inputs'!CL46</f>
        <v>1</v>
      </c>
      <c r="U86" s="20">
        <f>'Headcount Inputs'!CM46</f>
        <v>1</v>
      </c>
      <c r="V86" s="20">
        <f>'Headcount Inputs'!CN46</f>
        <v>1</v>
      </c>
      <c r="W86" s="20">
        <f>'Headcount Inputs'!CO46</f>
        <v>1</v>
      </c>
      <c r="X86" s="20">
        <f>'Headcount Inputs'!CP46</f>
        <v>1</v>
      </c>
      <c r="Y86" s="20">
        <f>'Headcount Inputs'!CQ46</f>
        <v>1</v>
      </c>
      <c r="Z86" s="20">
        <f>'Headcount Inputs'!CR46</f>
        <v>1</v>
      </c>
      <c r="AA86" s="20">
        <f>'Headcount Inputs'!CS46</f>
        <v>1</v>
      </c>
      <c r="AB86" s="20">
        <f>'Headcount Inputs'!CT46</f>
        <v>1</v>
      </c>
      <c r="AC86" s="20">
        <f>'Headcount Inputs'!CU46</f>
        <v>1</v>
      </c>
      <c r="AD86" s="20">
        <f>'Headcount Inputs'!CV46</f>
        <v>1</v>
      </c>
      <c r="AE86" s="20">
        <f>'Headcount Inputs'!CW46</f>
        <v>1</v>
      </c>
      <c r="AF86" s="20">
        <f>'Headcount Inputs'!CX46</f>
        <v>1</v>
      </c>
      <c r="AG86" s="20">
        <f>'Headcount Inputs'!CY46</f>
        <v>1</v>
      </c>
      <c r="AH86" s="20">
        <f>'Headcount Inputs'!CZ46</f>
        <v>1</v>
      </c>
      <c r="AI86" s="20">
        <f>'Headcount Inputs'!DA46</f>
        <v>1</v>
      </c>
      <c r="AJ86" s="20">
        <f>'Headcount Inputs'!DB46</f>
        <v>1</v>
      </c>
      <c r="AK86" s="20">
        <f>'Headcount Inputs'!DC46</f>
        <v>1</v>
      </c>
      <c r="AL86" s="20">
        <f>'Headcount Inputs'!DD46</f>
        <v>1</v>
      </c>
      <c r="AM86" s="20">
        <f>'Headcount Inputs'!DE46</f>
        <v>1</v>
      </c>
      <c r="AN86" s="20">
        <f>'Headcount Inputs'!DF46</f>
        <v>1</v>
      </c>
      <c r="AO86" s="20">
        <f>'Headcount Inputs'!DG46</f>
        <v>1</v>
      </c>
      <c r="AP86" s="20">
        <f>'Headcount Inputs'!DH46</f>
        <v>1</v>
      </c>
      <c r="AQ86" s="20">
        <f>'Headcount Inputs'!DI46</f>
        <v>1</v>
      </c>
      <c r="AR86" s="20">
        <f>'Headcount Inputs'!DJ46</f>
        <v>1</v>
      </c>
      <c r="AS86" s="20">
        <f>'Headcount Inputs'!DK46</f>
        <v>1</v>
      </c>
      <c r="AT86" s="20">
        <f>'Headcount Inputs'!DL46</f>
        <v>1</v>
      </c>
      <c r="AU86" s="20">
        <f>'Headcount Inputs'!DM46</f>
        <v>1</v>
      </c>
      <c r="AV86" s="20">
        <f>'Headcount Inputs'!DN46</f>
        <v>1</v>
      </c>
      <c r="AW86" s="20">
        <f>'Headcount Inputs'!DO46</f>
        <v>1</v>
      </c>
      <c r="AX86" s="20">
        <f>'Headcount Inputs'!DP46</f>
        <v>1</v>
      </c>
      <c r="AY86" s="20">
        <f>'Headcount Inputs'!DQ46</f>
        <v>1</v>
      </c>
      <c r="AZ86" s="20">
        <f>'Headcount Inputs'!DR46</f>
        <v>1</v>
      </c>
      <c r="BA86" s="20">
        <f>'Headcount Inputs'!DS46</f>
        <v>1</v>
      </c>
      <c r="BB86" s="20">
        <f>'Headcount Inputs'!DT46</f>
        <v>1</v>
      </c>
      <c r="BC86" s="20">
        <f>'Headcount Inputs'!DU46</f>
        <v>1</v>
      </c>
      <c r="BD86" s="20">
        <f>'Headcount Inputs'!DV46</f>
        <v>1</v>
      </c>
      <c r="BE86" s="20">
        <f>'Headcount Inputs'!DW46</f>
        <v>1</v>
      </c>
      <c r="BF86" s="20">
        <f>'Headcount Inputs'!DX46</f>
        <v>1</v>
      </c>
      <c r="BG86" s="20">
        <f>'Headcount Inputs'!DY46</f>
        <v>1</v>
      </c>
      <c r="BH86" s="20">
        <f>'Headcount Inputs'!DZ46</f>
        <v>1</v>
      </c>
      <c r="BI86" s="20">
        <f>'Headcount Inputs'!EA46</f>
        <v>1</v>
      </c>
      <c r="BJ86" s="20">
        <f>'Headcount Inputs'!EB46</f>
        <v>1</v>
      </c>
      <c r="BK86" s="57"/>
      <c r="BL86" s="57">
        <f t="shared" ca="1" si="34"/>
        <v>1</v>
      </c>
      <c r="BM86" s="57">
        <f t="shared" ca="1" si="33"/>
        <v>1</v>
      </c>
      <c r="BN86" s="57">
        <f t="shared" ca="1" si="33"/>
        <v>1</v>
      </c>
      <c r="BO86" s="57">
        <f t="shared" ca="1" si="33"/>
        <v>1</v>
      </c>
      <c r="BP86" s="57">
        <f t="shared" ca="1" si="33"/>
        <v>1</v>
      </c>
    </row>
    <row r="87" spans="1:68" s="3" customFormat="1" x14ac:dyDescent="0.2">
      <c r="A87" s="17" t="str">
        <f>'Non-wage Inputs'!B51</f>
        <v>G&amp;A</v>
      </c>
      <c r="B87" s="16"/>
      <c r="C87" s="20">
        <f>'Headcount Inputs'!BU47</f>
        <v>2</v>
      </c>
      <c r="D87" s="20">
        <f>'Headcount Inputs'!BV47</f>
        <v>2</v>
      </c>
      <c r="E87" s="20">
        <f>'Headcount Inputs'!BW47</f>
        <v>2</v>
      </c>
      <c r="F87" s="20">
        <f>'Headcount Inputs'!BX47</f>
        <v>2</v>
      </c>
      <c r="G87" s="20">
        <f>'Headcount Inputs'!BY47</f>
        <v>2</v>
      </c>
      <c r="H87" s="20">
        <f>'Headcount Inputs'!BZ47</f>
        <v>2</v>
      </c>
      <c r="I87" s="20">
        <f>'Headcount Inputs'!CA47</f>
        <v>2</v>
      </c>
      <c r="J87" s="20">
        <f>'Headcount Inputs'!CB47</f>
        <v>2</v>
      </c>
      <c r="K87" s="20">
        <f>'Headcount Inputs'!CC47</f>
        <v>2</v>
      </c>
      <c r="L87" s="20">
        <f>'Headcount Inputs'!CD47</f>
        <v>2</v>
      </c>
      <c r="M87" s="20">
        <f>'Headcount Inputs'!CE47</f>
        <v>2</v>
      </c>
      <c r="N87" s="20">
        <f>'Headcount Inputs'!CF47</f>
        <v>2</v>
      </c>
      <c r="O87" s="20">
        <f>'Headcount Inputs'!CG47</f>
        <v>2</v>
      </c>
      <c r="P87" s="20">
        <f>'Headcount Inputs'!CH47</f>
        <v>2</v>
      </c>
      <c r="Q87" s="20">
        <f>'Headcount Inputs'!CI47</f>
        <v>2</v>
      </c>
      <c r="R87" s="20">
        <f>'Headcount Inputs'!CJ47</f>
        <v>2</v>
      </c>
      <c r="S87" s="20">
        <f>'Headcount Inputs'!CK47</f>
        <v>2</v>
      </c>
      <c r="T87" s="20">
        <f>'Headcount Inputs'!CL47</f>
        <v>2</v>
      </c>
      <c r="U87" s="20">
        <f>'Headcount Inputs'!CM47</f>
        <v>2</v>
      </c>
      <c r="V87" s="20">
        <f>'Headcount Inputs'!CN47</f>
        <v>2</v>
      </c>
      <c r="W87" s="20">
        <f>'Headcount Inputs'!CO47</f>
        <v>2</v>
      </c>
      <c r="X87" s="20">
        <f>'Headcount Inputs'!CP47</f>
        <v>2</v>
      </c>
      <c r="Y87" s="20">
        <f>'Headcount Inputs'!CQ47</f>
        <v>2</v>
      </c>
      <c r="Z87" s="20">
        <f>'Headcount Inputs'!CR47</f>
        <v>2</v>
      </c>
      <c r="AA87" s="20">
        <f>'Headcount Inputs'!CS47</f>
        <v>2</v>
      </c>
      <c r="AB87" s="20">
        <f>'Headcount Inputs'!CT47</f>
        <v>2</v>
      </c>
      <c r="AC87" s="20">
        <f>'Headcount Inputs'!CU47</f>
        <v>2</v>
      </c>
      <c r="AD87" s="20">
        <f>'Headcount Inputs'!CV47</f>
        <v>2</v>
      </c>
      <c r="AE87" s="20">
        <f>'Headcount Inputs'!CW47</f>
        <v>2</v>
      </c>
      <c r="AF87" s="20">
        <f>'Headcount Inputs'!CX47</f>
        <v>2</v>
      </c>
      <c r="AG87" s="20">
        <f>'Headcount Inputs'!CY47</f>
        <v>2</v>
      </c>
      <c r="AH87" s="20">
        <f>'Headcount Inputs'!CZ47</f>
        <v>2</v>
      </c>
      <c r="AI87" s="20">
        <f>'Headcount Inputs'!DA47</f>
        <v>2</v>
      </c>
      <c r="AJ87" s="20">
        <f>'Headcount Inputs'!DB47</f>
        <v>2</v>
      </c>
      <c r="AK87" s="20">
        <f>'Headcount Inputs'!DC47</f>
        <v>2</v>
      </c>
      <c r="AL87" s="20">
        <f>'Headcount Inputs'!DD47</f>
        <v>2</v>
      </c>
      <c r="AM87" s="20">
        <f>'Headcount Inputs'!DE47</f>
        <v>2</v>
      </c>
      <c r="AN87" s="20">
        <f>'Headcount Inputs'!DF47</f>
        <v>2</v>
      </c>
      <c r="AO87" s="20">
        <f>'Headcount Inputs'!DG47</f>
        <v>2</v>
      </c>
      <c r="AP87" s="20">
        <f>'Headcount Inputs'!DH47</f>
        <v>2</v>
      </c>
      <c r="AQ87" s="20">
        <f>'Headcount Inputs'!DI47</f>
        <v>2</v>
      </c>
      <c r="AR87" s="20">
        <f>'Headcount Inputs'!DJ47</f>
        <v>2</v>
      </c>
      <c r="AS87" s="20">
        <f>'Headcount Inputs'!DK47</f>
        <v>2</v>
      </c>
      <c r="AT87" s="20">
        <f>'Headcount Inputs'!DL47</f>
        <v>2</v>
      </c>
      <c r="AU87" s="20">
        <f>'Headcount Inputs'!DM47</f>
        <v>2</v>
      </c>
      <c r="AV87" s="20">
        <f>'Headcount Inputs'!DN47</f>
        <v>2</v>
      </c>
      <c r="AW87" s="20">
        <f>'Headcount Inputs'!DO47</f>
        <v>2</v>
      </c>
      <c r="AX87" s="20">
        <f>'Headcount Inputs'!DP47</f>
        <v>2</v>
      </c>
      <c r="AY87" s="20">
        <f>'Headcount Inputs'!DQ47</f>
        <v>2</v>
      </c>
      <c r="AZ87" s="20">
        <f>'Headcount Inputs'!DR47</f>
        <v>2</v>
      </c>
      <c r="BA87" s="20">
        <f>'Headcount Inputs'!DS47</f>
        <v>2</v>
      </c>
      <c r="BB87" s="20">
        <f>'Headcount Inputs'!DT47</f>
        <v>2</v>
      </c>
      <c r="BC87" s="20">
        <f>'Headcount Inputs'!DU47</f>
        <v>2</v>
      </c>
      <c r="BD87" s="20">
        <f>'Headcount Inputs'!DV47</f>
        <v>2</v>
      </c>
      <c r="BE87" s="20">
        <f>'Headcount Inputs'!DW47</f>
        <v>2</v>
      </c>
      <c r="BF87" s="20">
        <f>'Headcount Inputs'!DX47</f>
        <v>2</v>
      </c>
      <c r="BG87" s="20">
        <f>'Headcount Inputs'!DY47</f>
        <v>2</v>
      </c>
      <c r="BH87" s="20">
        <f>'Headcount Inputs'!DZ47</f>
        <v>2</v>
      </c>
      <c r="BI87" s="20">
        <f>'Headcount Inputs'!EA47</f>
        <v>2</v>
      </c>
      <c r="BJ87" s="20">
        <f>'Headcount Inputs'!EB47</f>
        <v>2</v>
      </c>
      <c r="BK87" s="57"/>
      <c r="BL87" s="57">
        <f t="shared" ca="1" si="34"/>
        <v>2</v>
      </c>
      <c r="BM87" s="57">
        <f t="shared" ca="1" si="33"/>
        <v>2</v>
      </c>
      <c r="BN87" s="57">
        <f t="shared" ca="1" si="33"/>
        <v>2</v>
      </c>
      <c r="BO87" s="57">
        <f t="shared" ca="1" si="33"/>
        <v>2</v>
      </c>
      <c r="BP87" s="57">
        <f t="shared" ca="1" si="33"/>
        <v>2</v>
      </c>
    </row>
    <row r="88" spans="1:68" s="3" customFormat="1" x14ac:dyDescent="0.2">
      <c r="A88" s="17" t="str">
        <f>'Non-wage Inputs'!B52</f>
        <v>Support</v>
      </c>
      <c r="B88" s="16"/>
      <c r="C88" s="20">
        <f>'Headcount Inputs'!BU48</f>
        <v>1</v>
      </c>
      <c r="D88" s="20">
        <f>'Headcount Inputs'!BV48</f>
        <v>1</v>
      </c>
      <c r="E88" s="20">
        <f>'Headcount Inputs'!BW48</f>
        <v>1</v>
      </c>
      <c r="F88" s="20">
        <f>'Headcount Inputs'!BX48</f>
        <v>1</v>
      </c>
      <c r="G88" s="20">
        <f>'Headcount Inputs'!BY48</f>
        <v>1</v>
      </c>
      <c r="H88" s="20">
        <f>'Headcount Inputs'!BZ48</f>
        <v>1</v>
      </c>
      <c r="I88" s="20">
        <f>'Headcount Inputs'!CA48</f>
        <v>1</v>
      </c>
      <c r="J88" s="20">
        <f>'Headcount Inputs'!CB48</f>
        <v>1</v>
      </c>
      <c r="K88" s="20">
        <f>'Headcount Inputs'!CC48</f>
        <v>1</v>
      </c>
      <c r="L88" s="20">
        <f>'Headcount Inputs'!CD48</f>
        <v>1</v>
      </c>
      <c r="M88" s="20">
        <f>'Headcount Inputs'!CE48</f>
        <v>1</v>
      </c>
      <c r="N88" s="20">
        <f>'Headcount Inputs'!CF48</f>
        <v>1</v>
      </c>
      <c r="O88" s="20">
        <f>'Headcount Inputs'!CG48</f>
        <v>1</v>
      </c>
      <c r="P88" s="20">
        <f>'Headcount Inputs'!CH48</f>
        <v>1</v>
      </c>
      <c r="Q88" s="20">
        <f>'Headcount Inputs'!CI48</f>
        <v>1</v>
      </c>
      <c r="R88" s="20">
        <f>'Headcount Inputs'!CJ48</f>
        <v>1</v>
      </c>
      <c r="S88" s="20">
        <f>'Headcount Inputs'!CK48</f>
        <v>1</v>
      </c>
      <c r="T88" s="20">
        <f>'Headcount Inputs'!CL48</f>
        <v>1</v>
      </c>
      <c r="U88" s="20">
        <f>'Headcount Inputs'!CM48</f>
        <v>1</v>
      </c>
      <c r="V88" s="20">
        <f>'Headcount Inputs'!CN48</f>
        <v>1</v>
      </c>
      <c r="W88" s="20">
        <f>'Headcount Inputs'!CO48</f>
        <v>1</v>
      </c>
      <c r="X88" s="20">
        <f>'Headcount Inputs'!CP48</f>
        <v>1</v>
      </c>
      <c r="Y88" s="20">
        <f>'Headcount Inputs'!CQ48</f>
        <v>1</v>
      </c>
      <c r="Z88" s="20">
        <f>'Headcount Inputs'!CR48</f>
        <v>1</v>
      </c>
      <c r="AA88" s="20">
        <f>'Headcount Inputs'!CS48</f>
        <v>1</v>
      </c>
      <c r="AB88" s="20">
        <f>'Headcount Inputs'!CT48</f>
        <v>1</v>
      </c>
      <c r="AC88" s="20">
        <f>'Headcount Inputs'!CU48</f>
        <v>1</v>
      </c>
      <c r="AD88" s="20">
        <f>'Headcount Inputs'!CV48</f>
        <v>1</v>
      </c>
      <c r="AE88" s="20">
        <f>'Headcount Inputs'!CW48</f>
        <v>1</v>
      </c>
      <c r="AF88" s="20">
        <f>'Headcount Inputs'!CX48</f>
        <v>1</v>
      </c>
      <c r="AG88" s="20">
        <f>'Headcount Inputs'!CY48</f>
        <v>1</v>
      </c>
      <c r="AH88" s="20">
        <f>'Headcount Inputs'!CZ48</f>
        <v>1</v>
      </c>
      <c r="AI88" s="20">
        <f>'Headcount Inputs'!DA48</f>
        <v>1</v>
      </c>
      <c r="AJ88" s="20">
        <f>'Headcount Inputs'!DB48</f>
        <v>1</v>
      </c>
      <c r="AK88" s="20">
        <f>'Headcount Inputs'!DC48</f>
        <v>1</v>
      </c>
      <c r="AL88" s="20">
        <f>'Headcount Inputs'!DD48</f>
        <v>1</v>
      </c>
      <c r="AM88" s="20">
        <f>'Headcount Inputs'!DE48</f>
        <v>1</v>
      </c>
      <c r="AN88" s="20">
        <f>'Headcount Inputs'!DF48</f>
        <v>1</v>
      </c>
      <c r="AO88" s="20">
        <f>'Headcount Inputs'!DG48</f>
        <v>1</v>
      </c>
      <c r="AP88" s="20">
        <f>'Headcount Inputs'!DH48</f>
        <v>1</v>
      </c>
      <c r="AQ88" s="20">
        <f>'Headcount Inputs'!DI48</f>
        <v>1</v>
      </c>
      <c r="AR88" s="20">
        <f>'Headcount Inputs'!DJ48</f>
        <v>1</v>
      </c>
      <c r="AS88" s="20">
        <f>'Headcount Inputs'!DK48</f>
        <v>1</v>
      </c>
      <c r="AT88" s="20">
        <f>'Headcount Inputs'!DL48</f>
        <v>1</v>
      </c>
      <c r="AU88" s="20">
        <f>'Headcount Inputs'!DM48</f>
        <v>1</v>
      </c>
      <c r="AV88" s="20">
        <f>'Headcount Inputs'!DN48</f>
        <v>1</v>
      </c>
      <c r="AW88" s="20">
        <f>'Headcount Inputs'!DO48</f>
        <v>1</v>
      </c>
      <c r="AX88" s="20">
        <f>'Headcount Inputs'!DP48</f>
        <v>1</v>
      </c>
      <c r="AY88" s="20">
        <f>'Headcount Inputs'!DQ48</f>
        <v>1</v>
      </c>
      <c r="AZ88" s="20">
        <f>'Headcount Inputs'!DR48</f>
        <v>1</v>
      </c>
      <c r="BA88" s="20">
        <f>'Headcount Inputs'!DS48</f>
        <v>1</v>
      </c>
      <c r="BB88" s="20">
        <f>'Headcount Inputs'!DT48</f>
        <v>1</v>
      </c>
      <c r="BC88" s="20">
        <f>'Headcount Inputs'!DU48</f>
        <v>1</v>
      </c>
      <c r="BD88" s="20">
        <f>'Headcount Inputs'!DV48</f>
        <v>1</v>
      </c>
      <c r="BE88" s="20">
        <f>'Headcount Inputs'!DW48</f>
        <v>1</v>
      </c>
      <c r="BF88" s="20">
        <f>'Headcount Inputs'!DX48</f>
        <v>1</v>
      </c>
      <c r="BG88" s="20">
        <f>'Headcount Inputs'!DY48</f>
        <v>1</v>
      </c>
      <c r="BH88" s="20">
        <f>'Headcount Inputs'!DZ48</f>
        <v>1</v>
      </c>
      <c r="BI88" s="20">
        <f>'Headcount Inputs'!EA48</f>
        <v>1</v>
      </c>
      <c r="BJ88" s="20">
        <f>'Headcount Inputs'!EB48</f>
        <v>1</v>
      </c>
      <c r="BK88" s="57"/>
      <c r="BL88" s="57">
        <f t="shared" ca="1" si="34"/>
        <v>1</v>
      </c>
      <c r="BM88" s="57">
        <f t="shared" ca="1" si="33"/>
        <v>1</v>
      </c>
      <c r="BN88" s="57">
        <f t="shared" ca="1" si="33"/>
        <v>1</v>
      </c>
      <c r="BO88" s="57">
        <f t="shared" ca="1" si="33"/>
        <v>1</v>
      </c>
      <c r="BP88" s="57">
        <f t="shared" ca="1" si="33"/>
        <v>1</v>
      </c>
    </row>
    <row r="89" spans="1:68" s="3" customFormat="1" x14ac:dyDescent="0.2">
      <c r="A89" s="17" t="str">
        <f>'Non-wage Inputs'!B53</f>
        <v>Services</v>
      </c>
      <c r="B89" s="16"/>
      <c r="C89" s="20">
        <f>'Headcount Inputs'!BU49</f>
        <v>0</v>
      </c>
      <c r="D89" s="20">
        <f>'Headcount Inputs'!BV49</f>
        <v>0</v>
      </c>
      <c r="E89" s="20">
        <f>'Headcount Inputs'!BW49</f>
        <v>0</v>
      </c>
      <c r="F89" s="20">
        <f>'Headcount Inputs'!BX49</f>
        <v>0</v>
      </c>
      <c r="G89" s="20">
        <f>'Headcount Inputs'!BY49</f>
        <v>0</v>
      </c>
      <c r="H89" s="20">
        <f>'Headcount Inputs'!BZ49</f>
        <v>0</v>
      </c>
      <c r="I89" s="20">
        <f>'Headcount Inputs'!CA49</f>
        <v>0</v>
      </c>
      <c r="J89" s="20">
        <f>'Headcount Inputs'!CB49</f>
        <v>0</v>
      </c>
      <c r="K89" s="20">
        <f>'Headcount Inputs'!CC49</f>
        <v>0</v>
      </c>
      <c r="L89" s="20">
        <f>'Headcount Inputs'!CD49</f>
        <v>0</v>
      </c>
      <c r="M89" s="20">
        <f>'Headcount Inputs'!CE49</f>
        <v>0</v>
      </c>
      <c r="N89" s="20">
        <f>'Headcount Inputs'!CF49</f>
        <v>0</v>
      </c>
      <c r="O89" s="20">
        <f>'Headcount Inputs'!CG49</f>
        <v>0</v>
      </c>
      <c r="P89" s="20">
        <f>'Headcount Inputs'!CH49</f>
        <v>0</v>
      </c>
      <c r="Q89" s="20">
        <f>'Headcount Inputs'!CI49</f>
        <v>0</v>
      </c>
      <c r="R89" s="20">
        <f>'Headcount Inputs'!CJ49</f>
        <v>0</v>
      </c>
      <c r="S89" s="20">
        <f>'Headcount Inputs'!CK49</f>
        <v>0</v>
      </c>
      <c r="T89" s="20">
        <f>'Headcount Inputs'!CL49</f>
        <v>0</v>
      </c>
      <c r="U89" s="20">
        <f>'Headcount Inputs'!CM49</f>
        <v>0</v>
      </c>
      <c r="V89" s="20">
        <f>'Headcount Inputs'!CN49</f>
        <v>0</v>
      </c>
      <c r="W89" s="20">
        <f>'Headcount Inputs'!CO49</f>
        <v>0</v>
      </c>
      <c r="X89" s="20">
        <f>'Headcount Inputs'!CP49</f>
        <v>0</v>
      </c>
      <c r="Y89" s="20">
        <f>'Headcount Inputs'!CQ49</f>
        <v>0</v>
      </c>
      <c r="Z89" s="20">
        <f>'Headcount Inputs'!CR49</f>
        <v>0</v>
      </c>
      <c r="AA89" s="20">
        <f>'Headcount Inputs'!CS49</f>
        <v>0</v>
      </c>
      <c r="AB89" s="20">
        <f>'Headcount Inputs'!CT49</f>
        <v>0</v>
      </c>
      <c r="AC89" s="20">
        <f>'Headcount Inputs'!CU49</f>
        <v>0</v>
      </c>
      <c r="AD89" s="20">
        <f>'Headcount Inputs'!CV49</f>
        <v>0</v>
      </c>
      <c r="AE89" s="20">
        <f>'Headcount Inputs'!CW49</f>
        <v>0</v>
      </c>
      <c r="AF89" s="20">
        <f>'Headcount Inputs'!CX49</f>
        <v>0</v>
      </c>
      <c r="AG89" s="20">
        <f>'Headcount Inputs'!CY49</f>
        <v>0</v>
      </c>
      <c r="AH89" s="20">
        <f>'Headcount Inputs'!CZ49</f>
        <v>0</v>
      </c>
      <c r="AI89" s="20">
        <f>'Headcount Inputs'!DA49</f>
        <v>0</v>
      </c>
      <c r="AJ89" s="20">
        <f>'Headcount Inputs'!DB49</f>
        <v>0</v>
      </c>
      <c r="AK89" s="20">
        <f>'Headcount Inputs'!DC49</f>
        <v>0</v>
      </c>
      <c r="AL89" s="20">
        <f>'Headcount Inputs'!DD49</f>
        <v>0</v>
      </c>
      <c r="AM89" s="20">
        <f>'Headcount Inputs'!DE49</f>
        <v>0</v>
      </c>
      <c r="AN89" s="20">
        <f>'Headcount Inputs'!DF49</f>
        <v>0</v>
      </c>
      <c r="AO89" s="20">
        <f>'Headcount Inputs'!DG49</f>
        <v>0</v>
      </c>
      <c r="AP89" s="20">
        <f>'Headcount Inputs'!DH49</f>
        <v>0</v>
      </c>
      <c r="AQ89" s="20">
        <f>'Headcount Inputs'!DI49</f>
        <v>0</v>
      </c>
      <c r="AR89" s="20">
        <f>'Headcount Inputs'!DJ49</f>
        <v>0</v>
      </c>
      <c r="AS89" s="20">
        <f>'Headcount Inputs'!DK49</f>
        <v>0</v>
      </c>
      <c r="AT89" s="20">
        <f>'Headcount Inputs'!DL49</f>
        <v>0</v>
      </c>
      <c r="AU89" s="20">
        <f>'Headcount Inputs'!DM49</f>
        <v>0</v>
      </c>
      <c r="AV89" s="20">
        <f>'Headcount Inputs'!DN49</f>
        <v>0</v>
      </c>
      <c r="AW89" s="20">
        <f>'Headcount Inputs'!DO49</f>
        <v>0</v>
      </c>
      <c r="AX89" s="20">
        <f>'Headcount Inputs'!DP49</f>
        <v>0</v>
      </c>
      <c r="AY89" s="20">
        <f>'Headcount Inputs'!DQ49</f>
        <v>0</v>
      </c>
      <c r="AZ89" s="20">
        <f>'Headcount Inputs'!DR49</f>
        <v>0</v>
      </c>
      <c r="BA89" s="20">
        <f>'Headcount Inputs'!DS49</f>
        <v>0</v>
      </c>
      <c r="BB89" s="20">
        <f>'Headcount Inputs'!DT49</f>
        <v>0</v>
      </c>
      <c r="BC89" s="20">
        <f>'Headcount Inputs'!DU49</f>
        <v>0</v>
      </c>
      <c r="BD89" s="20">
        <f>'Headcount Inputs'!DV49</f>
        <v>0</v>
      </c>
      <c r="BE89" s="20">
        <f>'Headcount Inputs'!DW49</f>
        <v>0</v>
      </c>
      <c r="BF89" s="20">
        <f>'Headcount Inputs'!DX49</f>
        <v>0</v>
      </c>
      <c r="BG89" s="20">
        <f>'Headcount Inputs'!DY49</f>
        <v>0</v>
      </c>
      <c r="BH89" s="20">
        <f>'Headcount Inputs'!DZ49</f>
        <v>0</v>
      </c>
      <c r="BI89" s="20">
        <f>'Headcount Inputs'!EA49</f>
        <v>0</v>
      </c>
      <c r="BJ89" s="20">
        <f>'Headcount Inputs'!EB49</f>
        <v>0</v>
      </c>
      <c r="BK89" s="57"/>
      <c r="BL89" s="57">
        <f t="shared" ca="1" si="34"/>
        <v>0</v>
      </c>
      <c r="BM89" s="57">
        <f t="shared" ca="1" si="33"/>
        <v>0</v>
      </c>
      <c r="BN89" s="57">
        <f t="shared" ca="1" si="33"/>
        <v>0</v>
      </c>
      <c r="BO89" s="57">
        <f t="shared" ca="1" si="33"/>
        <v>0</v>
      </c>
      <c r="BP89" s="57">
        <f t="shared" ca="1" si="33"/>
        <v>0</v>
      </c>
    </row>
    <row r="90" spans="1:68" s="3" customFormat="1" x14ac:dyDescent="0.2">
      <c r="A90" s="17" t="str">
        <f>'Non-wage Inputs'!B54</f>
        <v>COO Other</v>
      </c>
      <c r="B90" s="16"/>
      <c r="C90" s="20">
        <f>'Headcount Inputs'!BU50</f>
        <v>0</v>
      </c>
      <c r="D90" s="20">
        <f>'Headcount Inputs'!BV50</f>
        <v>0</v>
      </c>
      <c r="E90" s="20">
        <f>'Headcount Inputs'!BW50</f>
        <v>0</v>
      </c>
      <c r="F90" s="20">
        <f>'Headcount Inputs'!BX50</f>
        <v>0</v>
      </c>
      <c r="G90" s="20">
        <f>'Headcount Inputs'!BY50</f>
        <v>0</v>
      </c>
      <c r="H90" s="20">
        <f>'Headcount Inputs'!BZ50</f>
        <v>0</v>
      </c>
      <c r="I90" s="20">
        <f>'Headcount Inputs'!CA50</f>
        <v>0</v>
      </c>
      <c r="J90" s="20">
        <f>'Headcount Inputs'!CB50</f>
        <v>0</v>
      </c>
      <c r="K90" s="20">
        <f>'Headcount Inputs'!CC50</f>
        <v>0</v>
      </c>
      <c r="L90" s="20">
        <f>'Headcount Inputs'!CD50</f>
        <v>0</v>
      </c>
      <c r="M90" s="20">
        <f>'Headcount Inputs'!CE50</f>
        <v>0</v>
      </c>
      <c r="N90" s="20">
        <f>'Headcount Inputs'!CF50</f>
        <v>0</v>
      </c>
      <c r="O90" s="20">
        <f>'Headcount Inputs'!CG50</f>
        <v>0</v>
      </c>
      <c r="P90" s="20">
        <f>'Headcount Inputs'!CH50</f>
        <v>0</v>
      </c>
      <c r="Q90" s="20">
        <f>'Headcount Inputs'!CI50</f>
        <v>0</v>
      </c>
      <c r="R90" s="20">
        <f>'Headcount Inputs'!CJ50</f>
        <v>0</v>
      </c>
      <c r="S90" s="20">
        <f>'Headcount Inputs'!CK50</f>
        <v>0</v>
      </c>
      <c r="T90" s="20">
        <f>'Headcount Inputs'!CL50</f>
        <v>0</v>
      </c>
      <c r="U90" s="20">
        <f>'Headcount Inputs'!CM50</f>
        <v>0</v>
      </c>
      <c r="V90" s="20">
        <f>'Headcount Inputs'!CN50</f>
        <v>0</v>
      </c>
      <c r="W90" s="20">
        <f>'Headcount Inputs'!CO50</f>
        <v>0</v>
      </c>
      <c r="X90" s="20">
        <f>'Headcount Inputs'!CP50</f>
        <v>0</v>
      </c>
      <c r="Y90" s="20">
        <f>'Headcount Inputs'!CQ50</f>
        <v>0</v>
      </c>
      <c r="Z90" s="20">
        <f>'Headcount Inputs'!CR50</f>
        <v>0</v>
      </c>
      <c r="AA90" s="20">
        <f>'Headcount Inputs'!CS50</f>
        <v>0</v>
      </c>
      <c r="AB90" s="20">
        <f>'Headcount Inputs'!CT50</f>
        <v>0</v>
      </c>
      <c r="AC90" s="20">
        <f>'Headcount Inputs'!CU50</f>
        <v>0</v>
      </c>
      <c r="AD90" s="20">
        <f>'Headcount Inputs'!CV50</f>
        <v>0</v>
      </c>
      <c r="AE90" s="20">
        <f>'Headcount Inputs'!CW50</f>
        <v>0</v>
      </c>
      <c r="AF90" s="20">
        <f>'Headcount Inputs'!CX50</f>
        <v>0</v>
      </c>
      <c r="AG90" s="20">
        <f>'Headcount Inputs'!CY50</f>
        <v>0</v>
      </c>
      <c r="AH90" s="20">
        <f>'Headcount Inputs'!CZ50</f>
        <v>0</v>
      </c>
      <c r="AI90" s="20">
        <f>'Headcount Inputs'!DA50</f>
        <v>0</v>
      </c>
      <c r="AJ90" s="20">
        <f>'Headcount Inputs'!DB50</f>
        <v>0</v>
      </c>
      <c r="AK90" s="20">
        <f>'Headcount Inputs'!DC50</f>
        <v>0</v>
      </c>
      <c r="AL90" s="20">
        <f>'Headcount Inputs'!DD50</f>
        <v>0</v>
      </c>
      <c r="AM90" s="20">
        <f>'Headcount Inputs'!DE50</f>
        <v>0</v>
      </c>
      <c r="AN90" s="20">
        <f>'Headcount Inputs'!DF50</f>
        <v>0</v>
      </c>
      <c r="AO90" s="20">
        <f>'Headcount Inputs'!DG50</f>
        <v>0</v>
      </c>
      <c r="AP90" s="20">
        <f>'Headcount Inputs'!DH50</f>
        <v>0</v>
      </c>
      <c r="AQ90" s="20">
        <f>'Headcount Inputs'!DI50</f>
        <v>0</v>
      </c>
      <c r="AR90" s="20">
        <f>'Headcount Inputs'!DJ50</f>
        <v>0</v>
      </c>
      <c r="AS90" s="20">
        <f>'Headcount Inputs'!DK50</f>
        <v>0</v>
      </c>
      <c r="AT90" s="20">
        <f>'Headcount Inputs'!DL50</f>
        <v>0</v>
      </c>
      <c r="AU90" s="20">
        <f>'Headcount Inputs'!DM50</f>
        <v>0</v>
      </c>
      <c r="AV90" s="20">
        <f>'Headcount Inputs'!DN50</f>
        <v>0</v>
      </c>
      <c r="AW90" s="20">
        <f>'Headcount Inputs'!DO50</f>
        <v>0</v>
      </c>
      <c r="AX90" s="20">
        <f>'Headcount Inputs'!DP50</f>
        <v>0</v>
      </c>
      <c r="AY90" s="20">
        <f>'Headcount Inputs'!DQ50</f>
        <v>0</v>
      </c>
      <c r="AZ90" s="20">
        <f>'Headcount Inputs'!DR50</f>
        <v>0</v>
      </c>
      <c r="BA90" s="20">
        <f>'Headcount Inputs'!DS50</f>
        <v>0</v>
      </c>
      <c r="BB90" s="20">
        <f>'Headcount Inputs'!DT50</f>
        <v>0</v>
      </c>
      <c r="BC90" s="20">
        <f>'Headcount Inputs'!DU50</f>
        <v>0</v>
      </c>
      <c r="BD90" s="20">
        <f>'Headcount Inputs'!DV50</f>
        <v>0</v>
      </c>
      <c r="BE90" s="20">
        <f>'Headcount Inputs'!DW50</f>
        <v>0</v>
      </c>
      <c r="BF90" s="20">
        <f>'Headcount Inputs'!DX50</f>
        <v>0</v>
      </c>
      <c r="BG90" s="20">
        <f>'Headcount Inputs'!DY50</f>
        <v>0</v>
      </c>
      <c r="BH90" s="20">
        <f>'Headcount Inputs'!DZ50</f>
        <v>0</v>
      </c>
      <c r="BI90" s="20">
        <f>'Headcount Inputs'!EA50</f>
        <v>0</v>
      </c>
      <c r="BJ90" s="20">
        <f>'Headcount Inputs'!EB50</f>
        <v>0</v>
      </c>
      <c r="BK90" s="57"/>
      <c r="BL90" s="57">
        <f t="shared" ca="1" si="34"/>
        <v>0</v>
      </c>
      <c r="BM90" s="57">
        <f t="shared" ca="1" si="33"/>
        <v>0</v>
      </c>
      <c r="BN90" s="57">
        <f t="shared" ca="1" si="33"/>
        <v>0</v>
      </c>
      <c r="BO90" s="57">
        <f t="shared" ca="1" si="33"/>
        <v>0</v>
      </c>
      <c r="BP90" s="57">
        <f t="shared" ca="1" si="33"/>
        <v>0</v>
      </c>
    </row>
    <row r="91" spans="1:68" s="3" customFormat="1" x14ac:dyDescent="0.2">
      <c r="A91" s="17" t="str">
        <f>'Non-wage Inputs'!B55</f>
        <v>G&amp;A Other</v>
      </c>
      <c r="B91" s="16"/>
      <c r="C91" s="21">
        <f>'Headcount Inputs'!BU51</f>
        <v>0</v>
      </c>
      <c r="D91" s="21">
        <f>'Headcount Inputs'!BV51</f>
        <v>0</v>
      </c>
      <c r="E91" s="21">
        <f>'Headcount Inputs'!BW51</f>
        <v>0</v>
      </c>
      <c r="F91" s="21">
        <f>'Headcount Inputs'!BX51</f>
        <v>0</v>
      </c>
      <c r="G91" s="21">
        <f>'Headcount Inputs'!BY51</f>
        <v>0</v>
      </c>
      <c r="H91" s="21">
        <f>'Headcount Inputs'!BZ51</f>
        <v>0</v>
      </c>
      <c r="I91" s="21">
        <f>'Headcount Inputs'!CA51</f>
        <v>0</v>
      </c>
      <c r="J91" s="21">
        <f>'Headcount Inputs'!CB51</f>
        <v>0</v>
      </c>
      <c r="K91" s="21">
        <f>'Headcount Inputs'!CC51</f>
        <v>0</v>
      </c>
      <c r="L91" s="21">
        <f>'Headcount Inputs'!CD51</f>
        <v>0</v>
      </c>
      <c r="M91" s="21">
        <f>'Headcount Inputs'!CE51</f>
        <v>0</v>
      </c>
      <c r="N91" s="21">
        <f>'Headcount Inputs'!CF51</f>
        <v>0</v>
      </c>
      <c r="O91" s="21">
        <f>'Headcount Inputs'!CG51</f>
        <v>0</v>
      </c>
      <c r="P91" s="21">
        <f>'Headcount Inputs'!CH51</f>
        <v>0</v>
      </c>
      <c r="Q91" s="21">
        <f>'Headcount Inputs'!CI51</f>
        <v>0</v>
      </c>
      <c r="R91" s="21">
        <f>'Headcount Inputs'!CJ51</f>
        <v>0</v>
      </c>
      <c r="S91" s="21">
        <f>'Headcount Inputs'!CK51</f>
        <v>0</v>
      </c>
      <c r="T91" s="21">
        <f>'Headcount Inputs'!CL51</f>
        <v>0</v>
      </c>
      <c r="U91" s="21">
        <f>'Headcount Inputs'!CM51</f>
        <v>0</v>
      </c>
      <c r="V91" s="21">
        <f>'Headcount Inputs'!CN51</f>
        <v>0</v>
      </c>
      <c r="W91" s="21">
        <f>'Headcount Inputs'!CO51</f>
        <v>0</v>
      </c>
      <c r="X91" s="21">
        <f>'Headcount Inputs'!CP51</f>
        <v>0</v>
      </c>
      <c r="Y91" s="21">
        <f>'Headcount Inputs'!CQ51</f>
        <v>0</v>
      </c>
      <c r="Z91" s="21">
        <f>'Headcount Inputs'!CR51</f>
        <v>0</v>
      </c>
      <c r="AA91" s="21">
        <f>'Headcount Inputs'!CS51</f>
        <v>0</v>
      </c>
      <c r="AB91" s="21">
        <f>'Headcount Inputs'!CT51</f>
        <v>0</v>
      </c>
      <c r="AC91" s="21">
        <f>'Headcount Inputs'!CU51</f>
        <v>0</v>
      </c>
      <c r="AD91" s="21">
        <f>'Headcount Inputs'!CV51</f>
        <v>0</v>
      </c>
      <c r="AE91" s="21">
        <f>'Headcount Inputs'!CW51</f>
        <v>0</v>
      </c>
      <c r="AF91" s="21">
        <f>'Headcount Inputs'!CX51</f>
        <v>0</v>
      </c>
      <c r="AG91" s="21">
        <f>'Headcount Inputs'!CY51</f>
        <v>0</v>
      </c>
      <c r="AH91" s="21">
        <f>'Headcount Inputs'!CZ51</f>
        <v>0</v>
      </c>
      <c r="AI91" s="21">
        <f>'Headcount Inputs'!DA51</f>
        <v>0</v>
      </c>
      <c r="AJ91" s="21">
        <f>'Headcount Inputs'!DB51</f>
        <v>0</v>
      </c>
      <c r="AK91" s="21">
        <f>'Headcount Inputs'!DC51</f>
        <v>0</v>
      </c>
      <c r="AL91" s="21">
        <f>'Headcount Inputs'!DD51</f>
        <v>0</v>
      </c>
      <c r="AM91" s="21">
        <f>'Headcount Inputs'!DE51</f>
        <v>0</v>
      </c>
      <c r="AN91" s="21">
        <f>'Headcount Inputs'!DF51</f>
        <v>0</v>
      </c>
      <c r="AO91" s="21">
        <f>'Headcount Inputs'!DG51</f>
        <v>0</v>
      </c>
      <c r="AP91" s="21">
        <f>'Headcount Inputs'!DH51</f>
        <v>0</v>
      </c>
      <c r="AQ91" s="21">
        <f>'Headcount Inputs'!DI51</f>
        <v>0</v>
      </c>
      <c r="AR91" s="21">
        <f>'Headcount Inputs'!DJ51</f>
        <v>0</v>
      </c>
      <c r="AS91" s="21">
        <f>'Headcount Inputs'!DK51</f>
        <v>0</v>
      </c>
      <c r="AT91" s="21">
        <f>'Headcount Inputs'!DL51</f>
        <v>0</v>
      </c>
      <c r="AU91" s="21">
        <f>'Headcount Inputs'!DM51</f>
        <v>0</v>
      </c>
      <c r="AV91" s="21">
        <f>'Headcount Inputs'!DN51</f>
        <v>0</v>
      </c>
      <c r="AW91" s="21">
        <f>'Headcount Inputs'!DO51</f>
        <v>0</v>
      </c>
      <c r="AX91" s="21">
        <f>'Headcount Inputs'!DP51</f>
        <v>0</v>
      </c>
      <c r="AY91" s="21">
        <f>'Headcount Inputs'!DQ51</f>
        <v>0</v>
      </c>
      <c r="AZ91" s="21">
        <f>'Headcount Inputs'!DR51</f>
        <v>0</v>
      </c>
      <c r="BA91" s="21">
        <f>'Headcount Inputs'!DS51</f>
        <v>0</v>
      </c>
      <c r="BB91" s="21">
        <f>'Headcount Inputs'!DT51</f>
        <v>0</v>
      </c>
      <c r="BC91" s="21">
        <f>'Headcount Inputs'!DU51</f>
        <v>0</v>
      </c>
      <c r="BD91" s="21">
        <f>'Headcount Inputs'!DV51</f>
        <v>0</v>
      </c>
      <c r="BE91" s="21">
        <f>'Headcount Inputs'!DW51</f>
        <v>0</v>
      </c>
      <c r="BF91" s="21">
        <f>'Headcount Inputs'!DX51</f>
        <v>0</v>
      </c>
      <c r="BG91" s="21">
        <f>'Headcount Inputs'!DY51</f>
        <v>0</v>
      </c>
      <c r="BH91" s="21">
        <f>'Headcount Inputs'!DZ51</f>
        <v>0</v>
      </c>
      <c r="BI91" s="21">
        <f>'Headcount Inputs'!EA51</f>
        <v>0</v>
      </c>
      <c r="BJ91" s="21">
        <f>'Headcount Inputs'!EB51</f>
        <v>0</v>
      </c>
      <c r="BK91" s="57"/>
      <c r="BL91" s="59">
        <f t="shared" ca="1" si="34"/>
        <v>0</v>
      </c>
      <c r="BM91" s="59">
        <f t="shared" ca="1" si="33"/>
        <v>0</v>
      </c>
      <c r="BN91" s="59">
        <f t="shared" ca="1" si="33"/>
        <v>0</v>
      </c>
      <c r="BO91" s="59">
        <f t="shared" ca="1" si="33"/>
        <v>0</v>
      </c>
      <c r="BP91" s="59">
        <f t="shared" ca="1" si="33"/>
        <v>0</v>
      </c>
    </row>
    <row r="92" spans="1:68" s="3" customFormat="1" x14ac:dyDescent="0.2">
      <c r="A92" s="60" t="s">
        <v>47</v>
      </c>
      <c r="B92" s="16"/>
      <c r="C92" s="55">
        <f t="shared" ref="C92:BJ92" si="35">SUM(C83:C91)</f>
        <v>12</v>
      </c>
      <c r="D92" s="55">
        <f t="shared" si="35"/>
        <v>12</v>
      </c>
      <c r="E92" s="55">
        <f t="shared" si="35"/>
        <v>12</v>
      </c>
      <c r="F92" s="55">
        <f t="shared" si="35"/>
        <v>12</v>
      </c>
      <c r="G92" s="55">
        <f t="shared" si="35"/>
        <v>12</v>
      </c>
      <c r="H92" s="55">
        <f t="shared" si="35"/>
        <v>12</v>
      </c>
      <c r="I92" s="55">
        <f t="shared" si="35"/>
        <v>12</v>
      </c>
      <c r="J92" s="55">
        <f t="shared" si="35"/>
        <v>12</v>
      </c>
      <c r="K92" s="55">
        <f t="shared" si="35"/>
        <v>12</v>
      </c>
      <c r="L92" s="55">
        <f t="shared" si="35"/>
        <v>12</v>
      </c>
      <c r="M92" s="55">
        <f t="shared" si="35"/>
        <v>12</v>
      </c>
      <c r="N92" s="55">
        <f t="shared" si="35"/>
        <v>12</v>
      </c>
      <c r="O92" s="55">
        <f t="shared" si="35"/>
        <v>12</v>
      </c>
      <c r="P92" s="55">
        <f t="shared" si="35"/>
        <v>12</v>
      </c>
      <c r="Q92" s="55">
        <f t="shared" si="35"/>
        <v>12</v>
      </c>
      <c r="R92" s="55">
        <f t="shared" si="35"/>
        <v>12</v>
      </c>
      <c r="S92" s="55">
        <f t="shared" si="35"/>
        <v>12</v>
      </c>
      <c r="T92" s="55">
        <f t="shared" si="35"/>
        <v>12</v>
      </c>
      <c r="U92" s="55">
        <f t="shared" si="35"/>
        <v>12</v>
      </c>
      <c r="V92" s="55">
        <f t="shared" si="35"/>
        <v>12</v>
      </c>
      <c r="W92" s="55">
        <f t="shared" si="35"/>
        <v>12</v>
      </c>
      <c r="X92" s="55">
        <f t="shared" si="35"/>
        <v>12</v>
      </c>
      <c r="Y92" s="55">
        <f t="shared" si="35"/>
        <v>12</v>
      </c>
      <c r="Z92" s="55">
        <f t="shared" si="35"/>
        <v>12</v>
      </c>
      <c r="AA92" s="55">
        <f t="shared" si="35"/>
        <v>12</v>
      </c>
      <c r="AB92" s="55">
        <f t="shared" si="35"/>
        <v>12</v>
      </c>
      <c r="AC92" s="55">
        <f t="shared" si="35"/>
        <v>12</v>
      </c>
      <c r="AD92" s="55">
        <f t="shared" si="35"/>
        <v>12</v>
      </c>
      <c r="AE92" s="55">
        <f t="shared" si="35"/>
        <v>12</v>
      </c>
      <c r="AF92" s="55">
        <f t="shared" si="35"/>
        <v>12</v>
      </c>
      <c r="AG92" s="55">
        <f t="shared" si="35"/>
        <v>12</v>
      </c>
      <c r="AH92" s="55">
        <f t="shared" si="35"/>
        <v>12</v>
      </c>
      <c r="AI92" s="55">
        <f t="shared" si="35"/>
        <v>12</v>
      </c>
      <c r="AJ92" s="55">
        <f t="shared" si="35"/>
        <v>12</v>
      </c>
      <c r="AK92" s="55">
        <f t="shared" si="35"/>
        <v>12</v>
      </c>
      <c r="AL92" s="55">
        <f t="shared" si="35"/>
        <v>12</v>
      </c>
      <c r="AM92" s="55">
        <f t="shared" si="35"/>
        <v>12</v>
      </c>
      <c r="AN92" s="55">
        <f t="shared" si="35"/>
        <v>12</v>
      </c>
      <c r="AO92" s="55">
        <f t="shared" si="35"/>
        <v>12</v>
      </c>
      <c r="AP92" s="55">
        <f t="shared" si="35"/>
        <v>12</v>
      </c>
      <c r="AQ92" s="55">
        <f t="shared" si="35"/>
        <v>12</v>
      </c>
      <c r="AR92" s="55">
        <f t="shared" si="35"/>
        <v>12</v>
      </c>
      <c r="AS92" s="55">
        <f t="shared" si="35"/>
        <v>12</v>
      </c>
      <c r="AT92" s="55">
        <f t="shared" si="35"/>
        <v>12</v>
      </c>
      <c r="AU92" s="55">
        <f t="shared" si="35"/>
        <v>12</v>
      </c>
      <c r="AV92" s="55">
        <f t="shared" si="35"/>
        <v>12</v>
      </c>
      <c r="AW92" s="55">
        <f t="shared" si="35"/>
        <v>12</v>
      </c>
      <c r="AX92" s="55">
        <f t="shared" si="35"/>
        <v>12</v>
      </c>
      <c r="AY92" s="55">
        <f t="shared" si="35"/>
        <v>12</v>
      </c>
      <c r="AZ92" s="55">
        <f t="shared" si="35"/>
        <v>12</v>
      </c>
      <c r="BA92" s="55">
        <f t="shared" si="35"/>
        <v>12</v>
      </c>
      <c r="BB92" s="55">
        <f t="shared" si="35"/>
        <v>12</v>
      </c>
      <c r="BC92" s="55">
        <f t="shared" si="35"/>
        <v>12</v>
      </c>
      <c r="BD92" s="55">
        <f t="shared" si="35"/>
        <v>12</v>
      </c>
      <c r="BE92" s="55">
        <f t="shared" si="35"/>
        <v>12</v>
      </c>
      <c r="BF92" s="55">
        <f t="shared" si="35"/>
        <v>12</v>
      </c>
      <c r="BG92" s="55">
        <f t="shared" si="35"/>
        <v>12</v>
      </c>
      <c r="BH92" s="55">
        <f t="shared" si="35"/>
        <v>12</v>
      </c>
      <c r="BI92" s="55">
        <f t="shared" si="35"/>
        <v>12</v>
      </c>
      <c r="BJ92" s="55">
        <f t="shared" si="35"/>
        <v>12</v>
      </c>
      <c r="BK92" s="57"/>
      <c r="BL92" s="55">
        <f ca="1">SUM(BL83:BL91)</f>
        <v>12</v>
      </c>
      <c r="BM92" s="55">
        <f t="shared" ref="BM92:BP92" ca="1" si="36">SUM(BM83:BM91)</f>
        <v>12</v>
      </c>
      <c r="BN92" s="55">
        <f t="shared" ca="1" si="36"/>
        <v>12</v>
      </c>
      <c r="BO92" s="55">
        <f t="shared" ca="1" si="36"/>
        <v>12</v>
      </c>
      <c r="BP92" s="55">
        <f t="shared" ca="1" si="36"/>
        <v>12</v>
      </c>
    </row>
    <row r="93" spans="1:68" s="3" customFormat="1" x14ac:dyDescent="0.2">
      <c r="A93" s="11"/>
      <c r="B93" s="12"/>
      <c r="C93" s="59"/>
      <c r="D93" s="61"/>
      <c r="E93" s="59"/>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L93" s="61"/>
      <c r="BM93" s="61"/>
      <c r="BN93" s="61"/>
      <c r="BO93" s="61"/>
      <c r="BP93" s="61"/>
    </row>
    <row r="94" spans="1:68" s="3" customFormat="1" x14ac:dyDescent="0.2">
      <c r="A94" s="15" t="s">
        <v>48</v>
      </c>
      <c r="B94" s="16"/>
      <c r="C94" s="24"/>
      <c r="D94" s="29"/>
      <c r="E94" s="24"/>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L94" s="29"/>
      <c r="BM94" s="29"/>
    </row>
    <row r="95" spans="1:68" s="3" customFormat="1" x14ac:dyDescent="0.2">
      <c r="A95" s="17" t="s">
        <v>49</v>
      </c>
      <c r="B95" s="16"/>
      <c r="C95" s="24">
        <f t="shared" ref="C95:BN95" si="37">IF(C92=0,0,+C17/C92)</f>
        <v>1.3375000000000001</v>
      </c>
      <c r="D95" s="24">
        <f t="shared" si="37"/>
        <v>1.675</v>
      </c>
      <c r="E95" s="24">
        <f t="shared" si="37"/>
        <v>2.0124999999999997</v>
      </c>
      <c r="F95" s="24">
        <f t="shared" si="37"/>
        <v>2.35</v>
      </c>
      <c r="G95" s="24">
        <f t="shared" si="37"/>
        <v>2.6875</v>
      </c>
      <c r="H95" s="24">
        <f t="shared" si="37"/>
        <v>3.0249999999999999</v>
      </c>
      <c r="I95" s="24">
        <f t="shared" si="37"/>
        <v>3.3625000000000003</v>
      </c>
      <c r="J95" s="24">
        <f t="shared" si="37"/>
        <v>3.6999999999999997</v>
      </c>
      <c r="K95" s="24">
        <f t="shared" si="37"/>
        <v>4.0375000000000005</v>
      </c>
      <c r="L95" s="24">
        <f t="shared" si="37"/>
        <v>4.375</v>
      </c>
      <c r="M95" s="24">
        <f t="shared" si="37"/>
        <v>4.7124999999999995</v>
      </c>
      <c r="N95" s="24">
        <f t="shared" si="37"/>
        <v>5.05</v>
      </c>
      <c r="O95" s="24">
        <f t="shared" si="37"/>
        <v>5.4041666666666659</v>
      </c>
      <c r="P95" s="24">
        <f t="shared" si="37"/>
        <v>5.7583333333333329</v>
      </c>
      <c r="Q95" s="24">
        <f t="shared" si="37"/>
        <v>6.1124999999999998</v>
      </c>
      <c r="R95" s="24">
        <f t="shared" si="37"/>
        <v>6.4666666666666659</v>
      </c>
      <c r="S95" s="24">
        <f t="shared" si="37"/>
        <v>6.8208333333333329</v>
      </c>
      <c r="T95" s="24">
        <f t="shared" si="37"/>
        <v>7.1749999999999998</v>
      </c>
      <c r="U95" s="24">
        <f t="shared" si="37"/>
        <v>7.5291666666666659</v>
      </c>
      <c r="V95" s="24">
        <f t="shared" si="37"/>
        <v>7.8833333333333329</v>
      </c>
      <c r="W95" s="24">
        <f t="shared" si="37"/>
        <v>8.2374999999999989</v>
      </c>
      <c r="X95" s="24">
        <f t="shared" si="37"/>
        <v>8.5916666666666668</v>
      </c>
      <c r="Y95" s="24">
        <f t="shared" si="37"/>
        <v>8.9458333333333329</v>
      </c>
      <c r="Z95" s="24">
        <f t="shared" si="37"/>
        <v>9.2999999999999989</v>
      </c>
      <c r="AA95" s="24">
        <f t="shared" si="37"/>
        <v>9.5833333333333339</v>
      </c>
      <c r="AB95" s="24">
        <f t="shared" si="37"/>
        <v>9.8666666666666671</v>
      </c>
      <c r="AC95" s="24">
        <f t="shared" si="37"/>
        <v>10.15</v>
      </c>
      <c r="AD95" s="24">
        <f t="shared" si="37"/>
        <v>10.433333333333334</v>
      </c>
      <c r="AE95" s="24">
        <f t="shared" si="37"/>
        <v>10.716666666666667</v>
      </c>
      <c r="AF95" s="24">
        <f t="shared" si="37"/>
        <v>11</v>
      </c>
      <c r="AG95" s="24">
        <f t="shared" si="37"/>
        <v>11.283333333333333</v>
      </c>
      <c r="AH95" s="24">
        <f t="shared" si="37"/>
        <v>11.566666666666668</v>
      </c>
      <c r="AI95" s="24">
        <f t="shared" si="37"/>
        <v>11.85</v>
      </c>
      <c r="AJ95" s="24">
        <f t="shared" si="37"/>
        <v>12.133333333333333</v>
      </c>
      <c r="AK95" s="24">
        <f t="shared" si="37"/>
        <v>12.416666666666666</v>
      </c>
      <c r="AL95" s="24">
        <f t="shared" si="37"/>
        <v>12.700000000000001</v>
      </c>
      <c r="AM95" s="24">
        <f t="shared" si="37"/>
        <v>12.995833333333332</v>
      </c>
      <c r="AN95" s="24">
        <f t="shared" si="37"/>
        <v>13.291666666666666</v>
      </c>
      <c r="AO95" s="24">
        <f t="shared" si="37"/>
        <v>13.5875</v>
      </c>
      <c r="AP95" s="24">
        <f t="shared" si="37"/>
        <v>13.883333333333333</v>
      </c>
      <c r="AQ95" s="24">
        <f t="shared" si="37"/>
        <v>14.179166666666667</v>
      </c>
      <c r="AR95" s="24">
        <f t="shared" si="37"/>
        <v>14.475</v>
      </c>
      <c r="AS95" s="24">
        <f t="shared" si="37"/>
        <v>14.770833333333334</v>
      </c>
      <c r="AT95" s="24">
        <f t="shared" si="37"/>
        <v>15.066666666666668</v>
      </c>
      <c r="AU95" s="24">
        <f t="shared" si="37"/>
        <v>15.362499999999999</v>
      </c>
      <c r="AV95" s="24">
        <f t="shared" si="37"/>
        <v>15.658333333333333</v>
      </c>
      <c r="AW95" s="24">
        <f t="shared" si="37"/>
        <v>15.954166666666666</v>
      </c>
      <c r="AX95" s="24">
        <f t="shared" si="37"/>
        <v>16.25</v>
      </c>
      <c r="AY95" s="24">
        <f t="shared" si="37"/>
        <v>16.558333333333334</v>
      </c>
      <c r="AZ95" s="24">
        <f t="shared" si="37"/>
        <v>16.866666666666667</v>
      </c>
      <c r="BA95" s="24">
        <f t="shared" si="37"/>
        <v>17.175000000000001</v>
      </c>
      <c r="BB95" s="24">
        <f t="shared" si="37"/>
        <v>17.483333333333334</v>
      </c>
      <c r="BC95" s="24">
        <f t="shared" si="37"/>
        <v>17.791666666666668</v>
      </c>
      <c r="BD95" s="24">
        <f t="shared" si="37"/>
        <v>18.099999999999998</v>
      </c>
      <c r="BE95" s="24">
        <f t="shared" si="37"/>
        <v>18.408333333333335</v>
      </c>
      <c r="BF95" s="24">
        <f t="shared" si="37"/>
        <v>18.716666666666665</v>
      </c>
      <c r="BG95" s="24">
        <f t="shared" si="37"/>
        <v>19.025000000000002</v>
      </c>
      <c r="BH95" s="24">
        <f t="shared" si="37"/>
        <v>19.333333333333332</v>
      </c>
      <c r="BI95" s="24">
        <f t="shared" si="37"/>
        <v>19.641666666666666</v>
      </c>
      <c r="BJ95" s="24">
        <f t="shared" si="37"/>
        <v>19.95</v>
      </c>
      <c r="BK95" s="24"/>
      <c r="BL95" s="24">
        <f t="shared" ca="1" si="37"/>
        <v>38.325000000000003</v>
      </c>
      <c r="BM95" s="24">
        <f t="shared" ca="1" si="37"/>
        <v>88.225000000000009</v>
      </c>
      <c r="BN95" s="24">
        <f t="shared" ca="1" si="37"/>
        <v>133.70000000000002</v>
      </c>
      <c r="BO95" s="24">
        <f t="shared" ref="BO95:BP95" ca="1" si="38">IF(BO92=0,0,+BO17/BO92)</f>
        <v>175.47499999999999</v>
      </c>
      <c r="BP95" s="24">
        <f t="shared" ca="1" si="38"/>
        <v>219.04999999999998</v>
      </c>
    </row>
    <row r="96" spans="1:68" s="3" customFormat="1" x14ac:dyDescent="0.2">
      <c r="A96" s="17" t="s">
        <v>50</v>
      </c>
      <c r="B96" s="16"/>
      <c r="C96" s="24">
        <f t="shared" ref="C96:AH96" si="39">IF(C$51=0,0,C$51/C$92)</f>
        <v>5.7714400684931517</v>
      </c>
      <c r="D96" s="24">
        <f t="shared" si="39"/>
        <v>5.4248955479452059</v>
      </c>
      <c r="E96" s="24">
        <f t="shared" si="39"/>
        <v>5.7714400684931517</v>
      </c>
      <c r="F96" s="24">
        <f t="shared" si="39"/>
        <v>5.598167808219177</v>
      </c>
      <c r="G96" s="24">
        <f t="shared" si="39"/>
        <v>5.7714400684931517</v>
      </c>
      <c r="H96" s="24">
        <f t="shared" si="39"/>
        <v>5.598167808219177</v>
      </c>
      <c r="I96" s="24">
        <f t="shared" si="39"/>
        <v>5.7714400684931517</v>
      </c>
      <c r="J96" s="24">
        <f t="shared" si="39"/>
        <v>5.7714400684931517</v>
      </c>
      <c r="K96" s="24">
        <f t="shared" si="39"/>
        <v>5.598167808219177</v>
      </c>
      <c r="L96" s="24">
        <f t="shared" si="39"/>
        <v>5.7714400684931517</v>
      </c>
      <c r="M96" s="24">
        <f t="shared" si="39"/>
        <v>5.598167808219177</v>
      </c>
      <c r="N96" s="24">
        <f t="shared" si="39"/>
        <v>5.7714400684931517</v>
      </c>
      <c r="O96" s="24">
        <f t="shared" si="39"/>
        <v>5.7714400684931517</v>
      </c>
      <c r="P96" s="24">
        <f t="shared" si="39"/>
        <v>5.2516232876712321</v>
      </c>
      <c r="Q96" s="24">
        <f t="shared" si="39"/>
        <v>5.7714400684931517</v>
      </c>
      <c r="R96" s="24">
        <f t="shared" si="39"/>
        <v>5.598167808219177</v>
      </c>
      <c r="S96" s="24">
        <f t="shared" si="39"/>
        <v>5.7714400684931517</v>
      </c>
      <c r="T96" s="24">
        <f t="shared" si="39"/>
        <v>5.598167808219177</v>
      </c>
      <c r="U96" s="24">
        <f t="shared" si="39"/>
        <v>5.7714400684931517</v>
      </c>
      <c r="V96" s="24">
        <f t="shared" si="39"/>
        <v>5.7714400684931517</v>
      </c>
      <c r="W96" s="24">
        <f t="shared" si="39"/>
        <v>5.598167808219177</v>
      </c>
      <c r="X96" s="24">
        <f t="shared" si="39"/>
        <v>5.7714400684931517</v>
      </c>
      <c r="Y96" s="24">
        <f t="shared" si="39"/>
        <v>5.598167808219177</v>
      </c>
      <c r="Z96" s="24">
        <f t="shared" si="39"/>
        <v>5.7714400684931517</v>
      </c>
      <c r="AA96" s="24">
        <f t="shared" si="39"/>
        <v>5.7714400684931517</v>
      </c>
      <c r="AB96" s="24">
        <f t="shared" si="39"/>
        <v>5.2516232876712321</v>
      </c>
      <c r="AC96" s="24">
        <f t="shared" si="39"/>
        <v>5.7714400684931517</v>
      </c>
      <c r="AD96" s="24">
        <f t="shared" si="39"/>
        <v>5.598167808219177</v>
      </c>
      <c r="AE96" s="24">
        <f t="shared" si="39"/>
        <v>5.7714400684931517</v>
      </c>
      <c r="AF96" s="24">
        <f t="shared" si="39"/>
        <v>5.598167808219177</v>
      </c>
      <c r="AG96" s="24">
        <f t="shared" si="39"/>
        <v>5.7714400684931517</v>
      </c>
      <c r="AH96" s="24">
        <f t="shared" si="39"/>
        <v>5.7714400684931517</v>
      </c>
      <c r="AI96" s="24">
        <f t="shared" ref="AI96:BJ96" si="40">IF(AI$51=0,0,AI$51/AI$92)</f>
        <v>5.598167808219177</v>
      </c>
      <c r="AJ96" s="24">
        <f t="shared" si="40"/>
        <v>5.7714400684931517</v>
      </c>
      <c r="AK96" s="24">
        <f t="shared" si="40"/>
        <v>5.598167808219177</v>
      </c>
      <c r="AL96" s="24">
        <f t="shared" si="40"/>
        <v>5.7714400684931517</v>
      </c>
      <c r="AM96" s="24">
        <f t="shared" si="40"/>
        <v>5.7714400684931517</v>
      </c>
      <c r="AN96" s="24">
        <f t="shared" si="40"/>
        <v>5.2516232876712321</v>
      </c>
      <c r="AO96" s="24">
        <f t="shared" si="40"/>
        <v>5.7714400684931517</v>
      </c>
      <c r="AP96" s="24">
        <f t="shared" si="40"/>
        <v>5.598167808219177</v>
      </c>
      <c r="AQ96" s="24">
        <f t="shared" si="40"/>
        <v>5.7714400684931517</v>
      </c>
      <c r="AR96" s="24">
        <f t="shared" si="40"/>
        <v>5.598167808219177</v>
      </c>
      <c r="AS96" s="24">
        <f t="shared" si="40"/>
        <v>5.7714400684931517</v>
      </c>
      <c r="AT96" s="24">
        <f t="shared" si="40"/>
        <v>5.7714400684931517</v>
      </c>
      <c r="AU96" s="24">
        <f t="shared" si="40"/>
        <v>5.598167808219177</v>
      </c>
      <c r="AV96" s="24">
        <f t="shared" si="40"/>
        <v>5.7714400684931517</v>
      </c>
      <c r="AW96" s="24">
        <f t="shared" si="40"/>
        <v>5.598167808219177</v>
      </c>
      <c r="AX96" s="24">
        <f t="shared" si="40"/>
        <v>5.7714400684931517</v>
      </c>
      <c r="AY96" s="24">
        <f t="shared" si="40"/>
        <v>5.7714400684931517</v>
      </c>
      <c r="AZ96" s="24">
        <f t="shared" si="40"/>
        <v>5.4248955479452059</v>
      </c>
      <c r="BA96" s="24">
        <f t="shared" si="40"/>
        <v>5.7714400684931517</v>
      </c>
      <c r="BB96" s="24">
        <f t="shared" si="40"/>
        <v>5.598167808219177</v>
      </c>
      <c r="BC96" s="24">
        <f t="shared" si="40"/>
        <v>5.7714400684931517</v>
      </c>
      <c r="BD96" s="24">
        <f t="shared" si="40"/>
        <v>5.598167808219177</v>
      </c>
      <c r="BE96" s="24">
        <f t="shared" si="40"/>
        <v>5.7714400684931517</v>
      </c>
      <c r="BF96" s="24">
        <f t="shared" si="40"/>
        <v>5.7714400684931517</v>
      </c>
      <c r="BG96" s="24">
        <f t="shared" si="40"/>
        <v>5.598167808219177</v>
      </c>
      <c r="BH96" s="24">
        <f t="shared" si="40"/>
        <v>5.7714400684931517</v>
      </c>
      <c r="BI96" s="24">
        <f t="shared" si="40"/>
        <v>5.598167808219177</v>
      </c>
      <c r="BJ96" s="24">
        <f t="shared" si="40"/>
        <v>5.7714400684931517</v>
      </c>
      <c r="BL96" s="24">
        <f ca="1">IFERROR(IF(BL$51=0,0,BL$51/BL$92),0)</f>
        <v>68.217647260273964</v>
      </c>
      <c r="BM96" s="24">
        <f t="shared" ref="BM96:BP96" ca="1" si="41">IFERROR(IF(BM$51=0,0,BM$51/BM$92),0)</f>
        <v>68.044374999999988</v>
      </c>
      <c r="BN96" s="24">
        <f t="shared" ca="1" si="41"/>
        <v>68.044374999999988</v>
      </c>
      <c r="BO96" s="24">
        <f t="shared" ca="1" si="41"/>
        <v>68.044374999999988</v>
      </c>
      <c r="BP96" s="24">
        <f t="shared" ca="1" si="41"/>
        <v>68.217647260273964</v>
      </c>
    </row>
    <row r="97" spans="1:68" s="3" customFormat="1" x14ac:dyDescent="0.2">
      <c r="A97" s="17" t="s">
        <v>51</v>
      </c>
      <c r="B97" s="16"/>
      <c r="C97" s="187">
        <f>IFERROR(C55/C17,0)</f>
        <v>4.016029957751889</v>
      </c>
      <c r="D97" s="187">
        <f t="shared" ref="D97:BO97" si="42">IFERROR(D55/D17,0)</f>
        <v>2.9999376405643017</v>
      </c>
      <c r="E97" s="187">
        <f t="shared" si="42"/>
        <v>2.6690385433506347</v>
      </c>
      <c r="F97" s="187">
        <f t="shared" si="42"/>
        <v>2.2119863013698629</v>
      </c>
      <c r="G97" s="187">
        <f t="shared" si="42"/>
        <v>1.9986753743230332</v>
      </c>
      <c r="H97" s="187">
        <f t="shared" si="42"/>
        <v>1.7184025812294803</v>
      </c>
      <c r="I97" s="187">
        <f t="shared" si="42"/>
        <v>1.5974542954626474</v>
      </c>
      <c r="J97" s="187">
        <f t="shared" si="42"/>
        <v>1.4517405590522032</v>
      </c>
      <c r="K97" s="187">
        <f t="shared" si="42"/>
        <v>1.2874719029645021</v>
      </c>
      <c r="L97" s="187">
        <f t="shared" si="42"/>
        <v>1.2277577299412918</v>
      </c>
      <c r="M97" s="187">
        <f t="shared" si="42"/>
        <v>1.1030594818502233</v>
      </c>
      <c r="N97" s="187">
        <f t="shared" si="42"/>
        <v>1.0636514987115151</v>
      </c>
      <c r="O97" s="187">
        <f t="shared" si="42"/>
        <v>0.99394419154846303</v>
      </c>
      <c r="P97" s="187">
        <f t="shared" si="42"/>
        <v>0.84253950002973643</v>
      </c>
      <c r="Q97" s="187">
        <f t="shared" si="42"/>
        <v>0.87876320138947273</v>
      </c>
      <c r="R97" s="187">
        <f t="shared" si="42"/>
        <v>0.8038403827143058</v>
      </c>
      <c r="S97" s="187">
        <f t="shared" si="42"/>
        <v>0.78750495811750554</v>
      </c>
      <c r="T97" s="187">
        <f t="shared" si="42"/>
        <v>0.72448331821870071</v>
      </c>
      <c r="U97" s="187">
        <f t="shared" si="42"/>
        <v>0.71341760732615189</v>
      </c>
      <c r="V97" s="187">
        <f t="shared" si="42"/>
        <v>0.68136660488285228</v>
      </c>
      <c r="W97" s="187">
        <f t="shared" si="42"/>
        <v>0.6310370632132537</v>
      </c>
      <c r="X97" s="187">
        <f t="shared" si="42"/>
        <v>0.62519186054236497</v>
      </c>
      <c r="Y97" s="187">
        <f t="shared" si="42"/>
        <v>0.58107138983353634</v>
      </c>
      <c r="Z97" s="187">
        <f t="shared" si="42"/>
        <v>0.57757420091324219</v>
      </c>
      <c r="AA97" s="187">
        <f t="shared" si="42"/>
        <v>0.56049809410363327</v>
      </c>
      <c r="AB97" s="187">
        <f t="shared" si="42"/>
        <v>0.49171857645316541</v>
      </c>
      <c r="AC97" s="187">
        <f t="shared" si="42"/>
        <v>0.52920591807814299</v>
      </c>
      <c r="AD97" s="187">
        <f t="shared" si="42"/>
        <v>0.49822694647468152</v>
      </c>
      <c r="AE97" s="187">
        <f t="shared" si="42"/>
        <v>0.50122302349858339</v>
      </c>
      <c r="AF97" s="187">
        <f t="shared" si="42"/>
        <v>0.47256070983810705</v>
      </c>
      <c r="AG97" s="187">
        <f t="shared" si="42"/>
        <v>0.47605081847797504</v>
      </c>
      <c r="AH97" s="187">
        <f t="shared" si="42"/>
        <v>0.46438963128182864</v>
      </c>
      <c r="AI97" s="187">
        <f t="shared" si="42"/>
        <v>0.43866395006069009</v>
      </c>
      <c r="AJ97" s="187">
        <f t="shared" si="42"/>
        <v>0.44270110454613887</v>
      </c>
      <c r="AK97" s="187">
        <f t="shared" si="42"/>
        <v>0.41864438723912839</v>
      </c>
      <c r="AL97" s="187">
        <f t="shared" si="42"/>
        <v>0.4229480368892245</v>
      </c>
      <c r="AM97" s="187">
        <f t="shared" si="42"/>
        <v>0.41332017199049581</v>
      </c>
      <c r="AN97" s="187">
        <f t="shared" si="42"/>
        <v>0.36501241035771026</v>
      </c>
      <c r="AO97" s="187">
        <f t="shared" si="42"/>
        <v>0.3953221761540498</v>
      </c>
      <c r="AP97" s="187">
        <f t="shared" si="42"/>
        <v>0.3744178493315134</v>
      </c>
      <c r="AQ97" s="187">
        <f t="shared" si="42"/>
        <v>0.37882621699628455</v>
      </c>
      <c r="AR97" s="187">
        <f t="shared" si="42"/>
        <v>0.35911349279579813</v>
      </c>
      <c r="AS97" s="187">
        <f t="shared" si="42"/>
        <v>0.36365179589234314</v>
      </c>
      <c r="AT97" s="187">
        <f t="shared" si="42"/>
        <v>0.35651150897078437</v>
      </c>
      <c r="AU97" s="187">
        <f t="shared" si="42"/>
        <v>0.33836731054315233</v>
      </c>
      <c r="AV97" s="187">
        <f t="shared" si="42"/>
        <v>0.34304034498093572</v>
      </c>
      <c r="AW97" s="187">
        <f t="shared" si="42"/>
        <v>0.32581882318427857</v>
      </c>
      <c r="AX97" s="187">
        <f t="shared" si="42"/>
        <v>0.33055015806111704</v>
      </c>
      <c r="AY97" s="187">
        <f t="shared" si="42"/>
        <v>0.3243949714238441</v>
      </c>
      <c r="AZ97" s="187">
        <f t="shared" si="42"/>
        <v>0.29791870837619799</v>
      </c>
      <c r="BA97" s="187">
        <f t="shared" si="42"/>
        <v>0.31274760224123155</v>
      </c>
      <c r="BB97" s="187">
        <f t="shared" si="42"/>
        <v>0.29732132363503394</v>
      </c>
      <c r="BC97" s="187">
        <f t="shared" si="42"/>
        <v>0.30190763851015373</v>
      </c>
      <c r="BD97" s="187">
        <f t="shared" si="42"/>
        <v>0.28719159161431917</v>
      </c>
      <c r="BE97" s="187">
        <f t="shared" si="42"/>
        <v>0.29179393762751388</v>
      </c>
      <c r="BF97" s="187">
        <f t="shared" si="42"/>
        <v>0.28698700276900185</v>
      </c>
      <c r="BG97" s="187">
        <f t="shared" si="42"/>
        <v>0.27322826850035098</v>
      </c>
      <c r="BH97" s="187">
        <f t="shared" si="42"/>
        <v>0.27783310699102509</v>
      </c>
      <c r="BI97" s="187">
        <f t="shared" si="42"/>
        <v>0.26465003690551603</v>
      </c>
      <c r="BJ97" s="187">
        <f t="shared" si="42"/>
        <v>0.26924511621519559</v>
      </c>
      <c r="BK97" s="187"/>
      <c r="BL97" s="187">
        <f t="shared" si="42"/>
        <v>1.6547331313835349</v>
      </c>
      <c r="BM97" s="187">
        <f t="shared" si="42"/>
        <v>0.71685321620855769</v>
      </c>
      <c r="BN97" s="187">
        <f t="shared" si="42"/>
        <v>0.47303197456993268</v>
      </c>
      <c r="BO97" s="187">
        <f t="shared" si="42"/>
        <v>0.3604181507337228</v>
      </c>
      <c r="BP97" s="187">
        <f t="shared" ref="BP97" si="43">IFERROR(BP55/BP17,0)</f>
        <v>0.28951219931647559</v>
      </c>
    </row>
    <row r="98" spans="1:68" s="3" customFormat="1" x14ac:dyDescent="0.2">
      <c r="A98" s="17" t="s">
        <v>52</v>
      </c>
      <c r="B98" s="62"/>
      <c r="C98" s="63">
        <f t="shared" ref="C98:BN98" si="44">IFERROR(C57/C17,"N/A")</f>
        <v>0.2990654205607477</v>
      </c>
      <c r="D98" s="63">
        <f t="shared" si="44"/>
        <v>0.23880597014925375</v>
      </c>
      <c r="E98" s="63">
        <f t="shared" si="44"/>
        <v>0.19875776397515532</v>
      </c>
      <c r="F98" s="63">
        <f t="shared" si="44"/>
        <v>0.17021276595744683</v>
      </c>
      <c r="G98" s="63">
        <f t="shared" si="44"/>
        <v>0.14883720930232561</v>
      </c>
      <c r="H98" s="63">
        <f t="shared" si="44"/>
        <v>0.13223140495867772</v>
      </c>
      <c r="I98" s="63">
        <f t="shared" si="44"/>
        <v>0.11895910780669146</v>
      </c>
      <c r="J98" s="63">
        <f t="shared" si="44"/>
        <v>0.10810810810810813</v>
      </c>
      <c r="K98" s="63">
        <f t="shared" si="44"/>
        <v>9.9071207430340563E-2</v>
      </c>
      <c r="L98" s="63">
        <f t="shared" si="44"/>
        <v>9.1428571428571442E-2</v>
      </c>
      <c r="M98" s="63">
        <f t="shared" si="44"/>
        <v>8.4880636604774559E-2</v>
      </c>
      <c r="N98" s="63">
        <f t="shared" si="44"/>
        <v>7.9207920792079223E-2</v>
      </c>
      <c r="O98" s="63">
        <f t="shared" si="44"/>
        <v>7.4016962220508881E-2</v>
      </c>
      <c r="P98" s="63">
        <f t="shared" si="44"/>
        <v>6.9464544138929107E-2</v>
      </c>
      <c r="Q98" s="63">
        <f t="shared" si="44"/>
        <v>6.5439672801636012E-2</v>
      </c>
      <c r="R98" s="63">
        <f t="shared" si="44"/>
        <v>6.18556701030928E-2</v>
      </c>
      <c r="S98" s="63">
        <f t="shared" si="44"/>
        <v>5.8643860720830804E-2</v>
      </c>
      <c r="T98" s="63">
        <f t="shared" si="44"/>
        <v>5.5749128919860641E-2</v>
      </c>
      <c r="U98" s="63">
        <f t="shared" si="44"/>
        <v>5.3126729385722202E-2</v>
      </c>
      <c r="V98" s="63">
        <f t="shared" si="44"/>
        <v>5.0739957716701915E-2</v>
      </c>
      <c r="W98" s="63">
        <f t="shared" si="44"/>
        <v>4.8558421851289842E-2</v>
      </c>
      <c r="X98" s="63">
        <f t="shared" si="44"/>
        <v>4.655674102812804E-2</v>
      </c>
      <c r="Y98" s="63">
        <f t="shared" si="44"/>
        <v>4.4713553795994419E-2</v>
      </c>
      <c r="Z98" s="63">
        <f t="shared" si="44"/>
        <v>4.3010752688172053E-2</v>
      </c>
      <c r="AA98" s="63">
        <f t="shared" si="44"/>
        <v>4.1739130434782612E-2</v>
      </c>
      <c r="AB98" s="63">
        <f t="shared" si="44"/>
        <v>4.0540540540540543E-2</v>
      </c>
      <c r="AC98" s="63">
        <f t="shared" si="44"/>
        <v>3.9408866995073899E-2</v>
      </c>
      <c r="AD98" s="63">
        <f t="shared" si="44"/>
        <v>3.8338658146964862E-2</v>
      </c>
      <c r="AE98" s="63">
        <f t="shared" si="44"/>
        <v>3.7325038880248844E-2</v>
      </c>
      <c r="AF98" s="63">
        <f t="shared" si="44"/>
        <v>3.6363636363636369E-2</v>
      </c>
      <c r="AG98" s="63">
        <f t="shared" si="44"/>
        <v>3.5450516986706058E-2</v>
      </c>
      <c r="AH98" s="63">
        <f t="shared" si="44"/>
        <v>3.4582132564841501E-2</v>
      </c>
      <c r="AI98" s="63">
        <f t="shared" si="44"/>
        <v>3.3755274261603387E-2</v>
      </c>
      <c r="AJ98" s="63">
        <f t="shared" si="44"/>
        <v>3.2967032967032975E-2</v>
      </c>
      <c r="AK98" s="63">
        <f t="shared" si="44"/>
        <v>3.2214765100671144E-2</v>
      </c>
      <c r="AL98" s="63">
        <f t="shared" si="44"/>
        <v>3.1496062992125991E-2</v>
      </c>
      <c r="AM98" s="63">
        <f t="shared" si="44"/>
        <v>3.0779095864059001E-2</v>
      </c>
      <c r="AN98" s="63">
        <f t="shared" si="44"/>
        <v>3.0094043887147339E-2</v>
      </c>
      <c r="AO98" s="63">
        <f t="shared" si="44"/>
        <v>2.9438822447102119E-2</v>
      </c>
      <c r="AP98" s="63">
        <f t="shared" si="44"/>
        <v>2.8811524609843944E-2</v>
      </c>
      <c r="AQ98" s="63">
        <f t="shared" si="44"/>
        <v>2.8210402585953573E-2</v>
      </c>
      <c r="AR98" s="63">
        <f t="shared" si="44"/>
        <v>2.7633851468048365E-2</v>
      </c>
      <c r="AS98" s="63">
        <f t="shared" si="44"/>
        <v>2.7080394922425956E-2</v>
      </c>
      <c r="AT98" s="63">
        <f t="shared" si="44"/>
        <v>2.6548672566371685E-2</v>
      </c>
      <c r="AU98" s="63">
        <f t="shared" si="44"/>
        <v>2.6037428803905621E-2</v>
      </c>
      <c r="AV98" s="63">
        <f t="shared" si="44"/>
        <v>2.5545502927088879E-2</v>
      </c>
      <c r="AW98" s="63">
        <f t="shared" si="44"/>
        <v>2.5071820318621055E-2</v>
      </c>
      <c r="AX98" s="63">
        <f t="shared" si="44"/>
        <v>2.4615384615384619E-2</v>
      </c>
      <c r="AY98" s="63">
        <f t="shared" si="44"/>
        <v>2.4157020634121798E-2</v>
      </c>
      <c r="AZ98" s="63">
        <f t="shared" si="44"/>
        <v>2.3715415019762848E-2</v>
      </c>
      <c r="BA98" s="63">
        <f t="shared" si="44"/>
        <v>2.3289665211062596E-2</v>
      </c>
      <c r="BB98" s="63">
        <f t="shared" si="44"/>
        <v>2.28789323164919E-2</v>
      </c>
      <c r="BC98" s="63">
        <f t="shared" si="44"/>
        <v>2.2482435597189699E-2</v>
      </c>
      <c r="BD98" s="63">
        <f t="shared" si="44"/>
        <v>2.2099447513812161E-2</v>
      </c>
      <c r="BE98" s="63">
        <f t="shared" si="44"/>
        <v>2.1729289271163424E-2</v>
      </c>
      <c r="BF98" s="63">
        <f t="shared" si="44"/>
        <v>2.1371326803205703E-2</v>
      </c>
      <c r="BG98" s="63">
        <f t="shared" si="44"/>
        <v>2.1024967148488831E-2</v>
      </c>
      <c r="BH98" s="63">
        <f t="shared" si="44"/>
        <v>2.0689655172413796E-2</v>
      </c>
      <c r="BI98" s="63">
        <f t="shared" si="44"/>
        <v>2.0364870598218079E-2</v>
      </c>
      <c r="BJ98" s="63">
        <f t="shared" si="44"/>
        <v>2.005012531328321E-2</v>
      </c>
      <c r="BK98" s="63"/>
      <c r="BL98" s="63">
        <f t="shared" si="44"/>
        <v>0.12524461839530329</v>
      </c>
      <c r="BM98" s="63">
        <f t="shared" si="44"/>
        <v>5.4406347407197499E-2</v>
      </c>
      <c r="BN98" s="63">
        <f t="shared" si="44"/>
        <v>3.5901271503365736E-2</v>
      </c>
      <c r="BO98" s="63">
        <f t="shared" ref="BO98:BP98" si="45">IFERROR(BO57/BO17,"N/A")</f>
        <v>2.7354323977774611E-2</v>
      </c>
      <c r="BP98" s="63">
        <f t="shared" si="45"/>
        <v>2.1912805295594612E-2</v>
      </c>
    </row>
    <row r="99" spans="1:68" s="3" customFormat="1" x14ac:dyDescent="0.2">
      <c r="A99" s="16"/>
      <c r="B99" s="16"/>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L99" s="27"/>
      <c r="BM99" s="27"/>
    </row>
    <row r="100" spans="1:68" s="3" customFormat="1" x14ac:dyDescent="0.2">
      <c r="A100" s="16" t="s">
        <v>53</v>
      </c>
      <c r="B100" s="16"/>
      <c r="C100" s="20">
        <f>'Revenue Inputs'!B9</f>
        <v>16</v>
      </c>
      <c r="D100" s="20">
        <f>'Revenue Inputs'!C9</f>
        <v>20</v>
      </c>
      <c r="E100" s="20">
        <f>'Revenue Inputs'!D9</f>
        <v>24</v>
      </c>
      <c r="F100" s="20">
        <f>'Revenue Inputs'!E9</f>
        <v>28</v>
      </c>
      <c r="G100" s="20">
        <f>'Revenue Inputs'!F9</f>
        <v>32</v>
      </c>
      <c r="H100" s="20">
        <f>'Revenue Inputs'!G9</f>
        <v>36</v>
      </c>
      <c r="I100" s="20">
        <f>'Revenue Inputs'!H9</f>
        <v>40</v>
      </c>
      <c r="J100" s="20">
        <f>'Revenue Inputs'!I9</f>
        <v>44</v>
      </c>
      <c r="K100" s="20">
        <f>'Revenue Inputs'!J9</f>
        <v>48</v>
      </c>
      <c r="L100" s="20">
        <f>'Revenue Inputs'!K9</f>
        <v>52</v>
      </c>
      <c r="M100" s="20">
        <f>'Revenue Inputs'!L9</f>
        <v>56</v>
      </c>
      <c r="N100" s="20">
        <f>'Revenue Inputs'!M9</f>
        <v>60</v>
      </c>
      <c r="O100" s="20">
        <f>'Revenue Inputs'!N9</f>
        <v>64</v>
      </c>
      <c r="P100" s="20">
        <f>'Revenue Inputs'!O9</f>
        <v>68</v>
      </c>
      <c r="Q100" s="20">
        <f>'Revenue Inputs'!P9</f>
        <v>72</v>
      </c>
      <c r="R100" s="20">
        <f>'Revenue Inputs'!Q9</f>
        <v>76</v>
      </c>
      <c r="S100" s="20">
        <f>'Revenue Inputs'!R9</f>
        <v>80</v>
      </c>
      <c r="T100" s="20">
        <f>'Revenue Inputs'!S9</f>
        <v>84</v>
      </c>
      <c r="U100" s="20">
        <f>'Revenue Inputs'!T9</f>
        <v>88</v>
      </c>
      <c r="V100" s="20">
        <f>'Revenue Inputs'!U9</f>
        <v>92</v>
      </c>
      <c r="W100" s="20">
        <f>'Revenue Inputs'!V9</f>
        <v>96</v>
      </c>
      <c r="X100" s="20">
        <f>'Revenue Inputs'!W9</f>
        <v>100</v>
      </c>
      <c r="Y100" s="20">
        <f>'Revenue Inputs'!X9</f>
        <v>104</v>
      </c>
      <c r="Z100" s="20">
        <f>'Revenue Inputs'!Y9</f>
        <v>108</v>
      </c>
      <c r="AA100" s="20">
        <f>'Revenue Inputs'!Z9</f>
        <v>111</v>
      </c>
      <c r="AB100" s="20">
        <f>'Revenue Inputs'!AA9</f>
        <v>114</v>
      </c>
      <c r="AC100" s="20">
        <f>'Revenue Inputs'!AB9</f>
        <v>117</v>
      </c>
      <c r="AD100" s="20">
        <f>'Revenue Inputs'!AC9</f>
        <v>120</v>
      </c>
      <c r="AE100" s="20">
        <f>'Revenue Inputs'!AD9</f>
        <v>123</v>
      </c>
      <c r="AF100" s="20">
        <f>'Revenue Inputs'!AE9</f>
        <v>126</v>
      </c>
      <c r="AG100" s="20">
        <f>'Revenue Inputs'!AF9</f>
        <v>129</v>
      </c>
      <c r="AH100" s="20">
        <f>'Revenue Inputs'!AG9</f>
        <v>132</v>
      </c>
      <c r="AI100" s="20">
        <f>'Revenue Inputs'!AH9</f>
        <v>135</v>
      </c>
      <c r="AJ100" s="20">
        <f>'Revenue Inputs'!AI9</f>
        <v>138</v>
      </c>
      <c r="AK100" s="20">
        <f>'Revenue Inputs'!AJ9</f>
        <v>141</v>
      </c>
      <c r="AL100" s="20">
        <f>'Revenue Inputs'!AK9</f>
        <v>144</v>
      </c>
      <c r="AM100" s="20">
        <f>'Revenue Inputs'!AL9</f>
        <v>147</v>
      </c>
      <c r="AN100" s="20">
        <f>'Revenue Inputs'!AM9</f>
        <v>150</v>
      </c>
      <c r="AO100" s="20">
        <f>'Revenue Inputs'!AN9</f>
        <v>153</v>
      </c>
      <c r="AP100" s="20">
        <f>'Revenue Inputs'!AO9</f>
        <v>156</v>
      </c>
      <c r="AQ100" s="20">
        <f>'Revenue Inputs'!AP9</f>
        <v>159</v>
      </c>
      <c r="AR100" s="20">
        <f>'Revenue Inputs'!AQ9</f>
        <v>162</v>
      </c>
      <c r="AS100" s="20">
        <f>'Revenue Inputs'!AR9</f>
        <v>165</v>
      </c>
      <c r="AT100" s="20">
        <f>'Revenue Inputs'!AS9</f>
        <v>168</v>
      </c>
      <c r="AU100" s="20">
        <f>'Revenue Inputs'!AT9</f>
        <v>171</v>
      </c>
      <c r="AV100" s="20">
        <f>'Revenue Inputs'!AU9</f>
        <v>174</v>
      </c>
      <c r="AW100" s="20">
        <f>'Revenue Inputs'!AV9</f>
        <v>177</v>
      </c>
      <c r="AX100" s="20">
        <f>'Revenue Inputs'!AW9</f>
        <v>180</v>
      </c>
      <c r="AY100" s="20">
        <f>'Revenue Inputs'!AX9</f>
        <v>183</v>
      </c>
      <c r="AZ100" s="20">
        <f>'Revenue Inputs'!AY9</f>
        <v>186</v>
      </c>
      <c r="BA100" s="20">
        <f>'Revenue Inputs'!AZ9</f>
        <v>189</v>
      </c>
      <c r="BB100" s="20">
        <f>'Revenue Inputs'!BA9</f>
        <v>192</v>
      </c>
      <c r="BC100" s="20">
        <f>'Revenue Inputs'!BB9</f>
        <v>195</v>
      </c>
      <c r="BD100" s="20">
        <f>'Revenue Inputs'!BC9</f>
        <v>198</v>
      </c>
      <c r="BE100" s="20">
        <f>'Revenue Inputs'!BD9</f>
        <v>201</v>
      </c>
      <c r="BF100" s="20">
        <f>'Revenue Inputs'!BE9</f>
        <v>204</v>
      </c>
      <c r="BG100" s="20">
        <f>'Revenue Inputs'!BF9</f>
        <v>207</v>
      </c>
      <c r="BH100" s="20">
        <f>'Revenue Inputs'!BG9</f>
        <v>210</v>
      </c>
      <c r="BI100" s="20">
        <f>'Revenue Inputs'!BH9</f>
        <v>213</v>
      </c>
      <c r="BJ100" s="20">
        <f>'Revenue Inputs'!BI9</f>
        <v>216</v>
      </c>
      <c r="BK100" s="20">
        <f>'Revenue Inputs'!BJ9</f>
        <v>0</v>
      </c>
      <c r="BL100" s="20">
        <f ca="1">OFFSET($B100,0,MATCH((DATE(BL$6,12,1)),$C$6:$BJ$6,0))</f>
        <v>60</v>
      </c>
      <c r="BM100" s="20">
        <f t="shared" ref="BM100:BP100" ca="1" si="46">OFFSET($B100,0,MATCH((DATE(BM$6,12,1)),$C$6:$BJ$6,0))</f>
        <v>108</v>
      </c>
      <c r="BN100" s="20">
        <f t="shared" ca="1" si="46"/>
        <v>144</v>
      </c>
      <c r="BO100" s="20">
        <f t="shared" ca="1" si="46"/>
        <v>180</v>
      </c>
      <c r="BP100" s="20">
        <f t="shared" ca="1" si="46"/>
        <v>216</v>
      </c>
    </row>
    <row r="101" spans="1:68" s="3" customFormat="1" x14ac:dyDescent="0.2">
      <c r="A101" s="15"/>
      <c r="B101" s="16"/>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row>
    <row r="102" spans="1:68" s="3" customFormat="1" x14ac:dyDescent="0.2"/>
  </sheetData>
  <pageMargins left="0.2" right="0.2" top="0.5" bottom="0.5" header="0.3" footer="0.3"/>
  <pageSetup scale="99" orientation="landscape" r:id="rId1"/>
  <rowBreaks count="2" manualBreakCount="2">
    <brk id="47" max="67" man="1"/>
    <brk id="80" max="6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I39"/>
  <sheetViews>
    <sheetView zoomScaleNormal="100" workbookViewId="0">
      <pane xSplit="1" ySplit="3" topLeftCell="B4" activePane="bottomRight" state="frozen"/>
      <selection activeCell="C6" sqref="C6"/>
      <selection pane="topRight" activeCell="C6" sqref="C6"/>
      <selection pane="bottomLeft" activeCell="C6" sqref="C6"/>
      <selection pane="bottomRight" activeCell="AX19" sqref="AX19"/>
    </sheetView>
  </sheetViews>
  <sheetFormatPr defaultRowHeight="15" x14ac:dyDescent="0.25"/>
  <cols>
    <col min="1" max="1" width="25.140625" style="73" customWidth="1"/>
    <col min="2" max="13" width="10.5703125" style="73" customWidth="1"/>
    <col min="14" max="14" width="11.7109375" style="73" customWidth="1"/>
    <col min="15" max="44" width="10.5703125" style="73" customWidth="1"/>
    <col min="45" max="49" width="10" style="73" customWidth="1"/>
    <col min="50" max="51" width="9.140625" style="73"/>
    <col min="52" max="52" width="9" style="73" customWidth="1"/>
    <col min="53" max="61" width="10" style="73" customWidth="1"/>
    <col min="62" max="16384" width="9.140625" style="73"/>
  </cols>
  <sheetData>
    <row r="1" spans="1:61" ht="18.75" x14ac:dyDescent="0.3">
      <c r="A1" s="201" t="s">
        <v>54</v>
      </c>
    </row>
    <row r="3" spans="1:61" x14ac:dyDescent="0.25">
      <c r="B3" s="65">
        <f>Controls!B5</f>
        <v>42370</v>
      </c>
      <c r="C3" s="65">
        <f>DATE(YEAR(B3),MONTH(B3)+1,DAY(B3))</f>
        <v>42401</v>
      </c>
      <c r="D3" s="65">
        <f t="shared" ref="D3:BI3" si="0">DATE(YEAR(C3),MONTH(C3)+1,DAY(C3))</f>
        <v>42430</v>
      </c>
      <c r="E3" s="65">
        <f t="shared" si="0"/>
        <v>42461</v>
      </c>
      <c r="F3" s="65">
        <f t="shared" si="0"/>
        <v>42491</v>
      </c>
      <c r="G3" s="65">
        <f t="shared" si="0"/>
        <v>42522</v>
      </c>
      <c r="H3" s="65">
        <f t="shared" si="0"/>
        <v>42552</v>
      </c>
      <c r="I3" s="65">
        <f t="shared" si="0"/>
        <v>42583</v>
      </c>
      <c r="J3" s="65">
        <f t="shared" si="0"/>
        <v>42614</v>
      </c>
      <c r="K3" s="65">
        <f t="shared" si="0"/>
        <v>42644</v>
      </c>
      <c r="L3" s="65">
        <f t="shared" si="0"/>
        <v>42675</v>
      </c>
      <c r="M3" s="65">
        <f t="shared" si="0"/>
        <v>42705</v>
      </c>
      <c r="N3" s="65">
        <f t="shared" si="0"/>
        <v>42736</v>
      </c>
      <c r="O3" s="65">
        <f t="shared" si="0"/>
        <v>42767</v>
      </c>
      <c r="P3" s="65">
        <f t="shared" si="0"/>
        <v>42795</v>
      </c>
      <c r="Q3" s="65">
        <f t="shared" si="0"/>
        <v>42826</v>
      </c>
      <c r="R3" s="65">
        <f t="shared" si="0"/>
        <v>42856</v>
      </c>
      <c r="S3" s="65">
        <f t="shared" si="0"/>
        <v>42887</v>
      </c>
      <c r="T3" s="65">
        <f t="shared" si="0"/>
        <v>42917</v>
      </c>
      <c r="U3" s="65">
        <f t="shared" si="0"/>
        <v>42948</v>
      </c>
      <c r="V3" s="65">
        <f t="shared" si="0"/>
        <v>42979</v>
      </c>
      <c r="W3" s="65">
        <f t="shared" si="0"/>
        <v>43009</v>
      </c>
      <c r="X3" s="65">
        <f t="shared" si="0"/>
        <v>43040</v>
      </c>
      <c r="Y3" s="65">
        <f t="shared" si="0"/>
        <v>43070</v>
      </c>
      <c r="Z3" s="65">
        <f t="shared" si="0"/>
        <v>43101</v>
      </c>
      <c r="AA3" s="65">
        <f t="shared" si="0"/>
        <v>43132</v>
      </c>
      <c r="AB3" s="65">
        <f t="shared" si="0"/>
        <v>43160</v>
      </c>
      <c r="AC3" s="65">
        <f t="shared" si="0"/>
        <v>43191</v>
      </c>
      <c r="AD3" s="65">
        <f t="shared" si="0"/>
        <v>43221</v>
      </c>
      <c r="AE3" s="65">
        <f t="shared" si="0"/>
        <v>43252</v>
      </c>
      <c r="AF3" s="65">
        <f t="shared" si="0"/>
        <v>43282</v>
      </c>
      <c r="AG3" s="65">
        <f t="shared" si="0"/>
        <v>43313</v>
      </c>
      <c r="AH3" s="65">
        <f t="shared" si="0"/>
        <v>43344</v>
      </c>
      <c r="AI3" s="65">
        <f t="shared" si="0"/>
        <v>43374</v>
      </c>
      <c r="AJ3" s="65">
        <f t="shared" si="0"/>
        <v>43405</v>
      </c>
      <c r="AK3" s="65">
        <f t="shared" si="0"/>
        <v>43435</v>
      </c>
      <c r="AL3" s="65">
        <f t="shared" si="0"/>
        <v>43466</v>
      </c>
      <c r="AM3" s="65">
        <f t="shared" si="0"/>
        <v>43497</v>
      </c>
      <c r="AN3" s="65">
        <f t="shared" si="0"/>
        <v>43525</v>
      </c>
      <c r="AO3" s="65">
        <f t="shared" si="0"/>
        <v>43556</v>
      </c>
      <c r="AP3" s="65">
        <f t="shared" si="0"/>
        <v>43586</v>
      </c>
      <c r="AQ3" s="65">
        <f t="shared" si="0"/>
        <v>43617</v>
      </c>
      <c r="AR3" s="65">
        <f t="shared" si="0"/>
        <v>43647</v>
      </c>
      <c r="AS3" s="65">
        <f t="shared" si="0"/>
        <v>43678</v>
      </c>
      <c r="AT3" s="65">
        <f t="shared" si="0"/>
        <v>43709</v>
      </c>
      <c r="AU3" s="65">
        <f t="shared" si="0"/>
        <v>43739</v>
      </c>
      <c r="AV3" s="65">
        <f t="shared" si="0"/>
        <v>43770</v>
      </c>
      <c r="AW3" s="65">
        <f t="shared" si="0"/>
        <v>43800</v>
      </c>
      <c r="AX3" s="65">
        <f t="shared" si="0"/>
        <v>43831</v>
      </c>
      <c r="AY3" s="65">
        <f t="shared" si="0"/>
        <v>43862</v>
      </c>
      <c r="AZ3" s="65">
        <f t="shared" si="0"/>
        <v>43891</v>
      </c>
      <c r="BA3" s="65">
        <f t="shared" si="0"/>
        <v>43922</v>
      </c>
      <c r="BB3" s="65">
        <f t="shared" si="0"/>
        <v>43952</v>
      </c>
      <c r="BC3" s="65">
        <f t="shared" si="0"/>
        <v>43983</v>
      </c>
      <c r="BD3" s="65">
        <f t="shared" si="0"/>
        <v>44013</v>
      </c>
      <c r="BE3" s="65">
        <f t="shared" si="0"/>
        <v>44044</v>
      </c>
      <c r="BF3" s="65">
        <f t="shared" si="0"/>
        <v>44075</v>
      </c>
      <c r="BG3" s="65">
        <f t="shared" si="0"/>
        <v>44105</v>
      </c>
      <c r="BH3" s="65">
        <f t="shared" si="0"/>
        <v>44136</v>
      </c>
      <c r="BI3" s="65">
        <f t="shared" si="0"/>
        <v>44166</v>
      </c>
    </row>
    <row r="5" spans="1:61" x14ac:dyDescent="0.25">
      <c r="A5" s="66" t="s">
        <v>55</v>
      </c>
    </row>
    <row r="6" spans="1:61" x14ac:dyDescent="0.25">
      <c r="A6" s="73" t="s">
        <v>56</v>
      </c>
      <c r="B6" s="169">
        <v>12</v>
      </c>
      <c r="C6" s="80">
        <f>B9</f>
        <v>16</v>
      </c>
      <c r="D6" s="80">
        <f t="shared" ref="D6:BI6" si="1">C9</f>
        <v>20</v>
      </c>
      <c r="E6" s="80">
        <f t="shared" si="1"/>
        <v>24</v>
      </c>
      <c r="F6" s="80">
        <f t="shared" si="1"/>
        <v>28</v>
      </c>
      <c r="G6" s="80">
        <f t="shared" si="1"/>
        <v>32</v>
      </c>
      <c r="H6" s="80">
        <f t="shared" si="1"/>
        <v>36</v>
      </c>
      <c r="I6" s="80">
        <f t="shared" si="1"/>
        <v>40</v>
      </c>
      <c r="J6" s="80">
        <f t="shared" si="1"/>
        <v>44</v>
      </c>
      <c r="K6" s="80">
        <f t="shared" si="1"/>
        <v>48</v>
      </c>
      <c r="L6" s="80">
        <f t="shared" si="1"/>
        <v>52</v>
      </c>
      <c r="M6" s="80">
        <f t="shared" si="1"/>
        <v>56</v>
      </c>
      <c r="N6" s="80">
        <f t="shared" si="1"/>
        <v>60</v>
      </c>
      <c r="O6" s="80">
        <f t="shared" si="1"/>
        <v>64</v>
      </c>
      <c r="P6" s="80">
        <f t="shared" si="1"/>
        <v>68</v>
      </c>
      <c r="Q6" s="80">
        <f t="shared" si="1"/>
        <v>72</v>
      </c>
      <c r="R6" s="80">
        <f t="shared" si="1"/>
        <v>76</v>
      </c>
      <c r="S6" s="80">
        <f t="shared" si="1"/>
        <v>80</v>
      </c>
      <c r="T6" s="80">
        <f t="shared" si="1"/>
        <v>84</v>
      </c>
      <c r="U6" s="80">
        <f t="shared" si="1"/>
        <v>88</v>
      </c>
      <c r="V6" s="80">
        <f t="shared" si="1"/>
        <v>92</v>
      </c>
      <c r="W6" s="80">
        <f t="shared" si="1"/>
        <v>96</v>
      </c>
      <c r="X6" s="80">
        <f t="shared" si="1"/>
        <v>100</v>
      </c>
      <c r="Y6" s="80">
        <f t="shared" si="1"/>
        <v>104</v>
      </c>
      <c r="Z6" s="80">
        <f t="shared" si="1"/>
        <v>108</v>
      </c>
      <c r="AA6" s="80">
        <f t="shared" si="1"/>
        <v>111</v>
      </c>
      <c r="AB6" s="80">
        <f t="shared" si="1"/>
        <v>114</v>
      </c>
      <c r="AC6" s="80">
        <f t="shared" si="1"/>
        <v>117</v>
      </c>
      <c r="AD6" s="80">
        <f t="shared" si="1"/>
        <v>120</v>
      </c>
      <c r="AE6" s="80">
        <f t="shared" si="1"/>
        <v>123</v>
      </c>
      <c r="AF6" s="80">
        <f t="shared" si="1"/>
        <v>126</v>
      </c>
      <c r="AG6" s="80">
        <f t="shared" si="1"/>
        <v>129</v>
      </c>
      <c r="AH6" s="80">
        <f t="shared" si="1"/>
        <v>132</v>
      </c>
      <c r="AI6" s="80">
        <f t="shared" si="1"/>
        <v>135</v>
      </c>
      <c r="AJ6" s="80">
        <f t="shared" si="1"/>
        <v>138</v>
      </c>
      <c r="AK6" s="80">
        <f t="shared" si="1"/>
        <v>141</v>
      </c>
      <c r="AL6" s="80">
        <f t="shared" si="1"/>
        <v>144</v>
      </c>
      <c r="AM6" s="80">
        <f t="shared" si="1"/>
        <v>147</v>
      </c>
      <c r="AN6" s="80">
        <f t="shared" si="1"/>
        <v>150</v>
      </c>
      <c r="AO6" s="80">
        <f t="shared" si="1"/>
        <v>153</v>
      </c>
      <c r="AP6" s="80">
        <f t="shared" si="1"/>
        <v>156</v>
      </c>
      <c r="AQ6" s="80">
        <f t="shared" si="1"/>
        <v>159</v>
      </c>
      <c r="AR6" s="80">
        <f t="shared" si="1"/>
        <v>162</v>
      </c>
      <c r="AS6" s="80">
        <f t="shared" si="1"/>
        <v>165</v>
      </c>
      <c r="AT6" s="80">
        <f t="shared" si="1"/>
        <v>168</v>
      </c>
      <c r="AU6" s="80">
        <f t="shared" si="1"/>
        <v>171</v>
      </c>
      <c r="AV6" s="80">
        <f t="shared" si="1"/>
        <v>174</v>
      </c>
      <c r="AW6" s="80">
        <f t="shared" si="1"/>
        <v>177</v>
      </c>
      <c r="AX6" s="80">
        <f t="shared" si="1"/>
        <v>180</v>
      </c>
      <c r="AY6" s="80">
        <f t="shared" si="1"/>
        <v>183</v>
      </c>
      <c r="AZ6" s="80">
        <f t="shared" si="1"/>
        <v>186</v>
      </c>
      <c r="BA6" s="80">
        <f t="shared" si="1"/>
        <v>189</v>
      </c>
      <c r="BB6" s="80">
        <f t="shared" si="1"/>
        <v>192</v>
      </c>
      <c r="BC6" s="80">
        <f t="shared" si="1"/>
        <v>195</v>
      </c>
      <c r="BD6" s="80">
        <f t="shared" si="1"/>
        <v>198</v>
      </c>
      <c r="BE6" s="80">
        <f t="shared" si="1"/>
        <v>201</v>
      </c>
      <c r="BF6" s="80">
        <f t="shared" si="1"/>
        <v>204</v>
      </c>
      <c r="BG6" s="80">
        <f t="shared" si="1"/>
        <v>207</v>
      </c>
      <c r="BH6" s="80">
        <f t="shared" si="1"/>
        <v>210</v>
      </c>
      <c r="BI6" s="80">
        <f t="shared" si="1"/>
        <v>213</v>
      </c>
    </row>
    <row r="7" spans="1:61" x14ac:dyDescent="0.25">
      <c r="A7" s="170" t="s">
        <v>57</v>
      </c>
      <c r="B7" s="169">
        <v>4</v>
      </c>
      <c r="C7" s="169">
        <v>4</v>
      </c>
      <c r="D7" s="169">
        <v>4</v>
      </c>
      <c r="E7" s="169">
        <v>4</v>
      </c>
      <c r="F7" s="169">
        <v>4</v>
      </c>
      <c r="G7" s="169">
        <v>4</v>
      </c>
      <c r="H7" s="169">
        <v>4</v>
      </c>
      <c r="I7" s="169">
        <v>4</v>
      </c>
      <c r="J7" s="169">
        <v>4</v>
      </c>
      <c r="K7" s="169">
        <v>4</v>
      </c>
      <c r="L7" s="169">
        <v>4</v>
      </c>
      <c r="M7" s="169">
        <v>4</v>
      </c>
      <c r="N7" s="169">
        <v>4</v>
      </c>
      <c r="O7" s="169">
        <v>4</v>
      </c>
      <c r="P7" s="169">
        <v>4</v>
      </c>
      <c r="Q7" s="169">
        <v>4</v>
      </c>
      <c r="R7" s="169">
        <v>4</v>
      </c>
      <c r="S7" s="169">
        <v>4</v>
      </c>
      <c r="T7" s="169">
        <v>4</v>
      </c>
      <c r="U7" s="169">
        <v>4</v>
      </c>
      <c r="V7" s="169">
        <v>4</v>
      </c>
      <c r="W7" s="169">
        <v>4</v>
      </c>
      <c r="X7" s="169">
        <v>4</v>
      </c>
      <c r="Y7" s="169">
        <v>4</v>
      </c>
      <c r="Z7" s="169">
        <v>4</v>
      </c>
      <c r="AA7" s="169">
        <v>4</v>
      </c>
      <c r="AB7" s="169">
        <v>4</v>
      </c>
      <c r="AC7" s="169">
        <v>4</v>
      </c>
      <c r="AD7" s="169">
        <v>4</v>
      </c>
      <c r="AE7" s="169">
        <v>4</v>
      </c>
      <c r="AF7" s="169">
        <v>4</v>
      </c>
      <c r="AG7" s="169">
        <v>4</v>
      </c>
      <c r="AH7" s="169">
        <v>4</v>
      </c>
      <c r="AI7" s="169">
        <v>4</v>
      </c>
      <c r="AJ7" s="169">
        <v>4</v>
      </c>
      <c r="AK7" s="169">
        <v>4</v>
      </c>
      <c r="AL7" s="169">
        <v>4</v>
      </c>
      <c r="AM7" s="169">
        <v>4</v>
      </c>
      <c r="AN7" s="169">
        <v>4</v>
      </c>
      <c r="AO7" s="169">
        <v>4</v>
      </c>
      <c r="AP7" s="169">
        <v>4</v>
      </c>
      <c r="AQ7" s="169">
        <v>4</v>
      </c>
      <c r="AR7" s="169">
        <v>4</v>
      </c>
      <c r="AS7" s="169">
        <v>4</v>
      </c>
      <c r="AT7" s="169">
        <v>4</v>
      </c>
      <c r="AU7" s="169">
        <v>4</v>
      </c>
      <c r="AV7" s="169">
        <v>4</v>
      </c>
      <c r="AW7" s="169">
        <v>4</v>
      </c>
      <c r="AX7" s="169">
        <v>4</v>
      </c>
      <c r="AY7" s="169">
        <v>4</v>
      </c>
      <c r="AZ7" s="169">
        <v>4</v>
      </c>
      <c r="BA7" s="169">
        <v>4</v>
      </c>
      <c r="BB7" s="169">
        <v>4</v>
      </c>
      <c r="BC7" s="169">
        <v>4</v>
      </c>
      <c r="BD7" s="169">
        <v>4</v>
      </c>
      <c r="BE7" s="169">
        <v>4</v>
      </c>
      <c r="BF7" s="169">
        <v>4</v>
      </c>
      <c r="BG7" s="169">
        <v>4</v>
      </c>
      <c r="BH7" s="169">
        <v>4</v>
      </c>
      <c r="BI7" s="169">
        <v>4</v>
      </c>
    </row>
    <row r="8" spans="1:61" x14ac:dyDescent="0.25">
      <c r="A8" s="171" t="s">
        <v>58</v>
      </c>
      <c r="B8" s="172">
        <f>-B15</f>
        <v>0</v>
      </c>
      <c r="C8" s="172">
        <f t="shared" ref="C8:M8" si="2">-C15</f>
        <v>0</v>
      </c>
      <c r="D8" s="172">
        <f t="shared" si="2"/>
        <v>0</v>
      </c>
      <c r="E8" s="172">
        <f t="shared" si="2"/>
        <v>0</v>
      </c>
      <c r="F8" s="172">
        <f t="shared" si="2"/>
        <v>0</v>
      </c>
      <c r="G8" s="172">
        <f t="shared" si="2"/>
        <v>0</v>
      </c>
      <c r="H8" s="172">
        <f t="shared" si="2"/>
        <v>0</v>
      </c>
      <c r="I8" s="172">
        <f t="shared" si="2"/>
        <v>0</v>
      </c>
      <c r="J8" s="172">
        <f t="shared" si="2"/>
        <v>0</v>
      </c>
      <c r="K8" s="172">
        <f t="shared" si="2"/>
        <v>0</v>
      </c>
      <c r="L8" s="172">
        <f t="shared" si="2"/>
        <v>0</v>
      </c>
      <c r="M8" s="172">
        <f t="shared" si="2"/>
        <v>0</v>
      </c>
      <c r="N8" s="173">
        <f>-N15</f>
        <v>0</v>
      </c>
      <c r="O8" s="173">
        <f t="shared" ref="O8:BI8" si="3">-O15</f>
        <v>0</v>
      </c>
      <c r="P8" s="173">
        <f t="shared" si="3"/>
        <v>0</v>
      </c>
      <c r="Q8" s="173">
        <f t="shared" si="3"/>
        <v>0</v>
      </c>
      <c r="R8" s="173">
        <f t="shared" si="3"/>
        <v>0</v>
      </c>
      <c r="S8" s="173">
        <f t="shared" si="3"/>
        <v>0</v>
      </c>
      <c r="T8" s="173">
        <f t="shared" si="3"/>
        <v>0</v>
      </c>
      <c r="U8" s="173">
        <f t="shared" si="3"/>
        <v>0</v>
      </c>
      <c r="V8" s="173">
        <f t="shared" si="3"/>
        <v>0</v>
      </c>
      <c r="W8" s="173">
        <f t="shared" si="3"/>
        <v>0</v>
      </c>
      <c r="X8" s="173">
        <f t="shared" si="3"/>
        <v>0</v>
      </c>
      <c r="Y8" s="173">
        <f t="shared" si="3"/>
        <v>0</v>
      </c>
      <c r="Z8" s="173">
        <f t="shared" si="3"/>
        <v>-1</v>
      </c>
      <c r="AA8" s="173">
        <f t="shared" si="3"/>
        <v>-1</v>
      </c>
      <c r="AB8" s="173">
        <f t="shared" si="3"/>
        <v>-1</v>
      </c>
      <c r="AC8" s="173">
        <f t="shared" si="3"/>
        <v>-1</v>
      </c>
      <c r="AD8" s="173">
        <f t="shared" si="3"/>
        <v>-1</v>
      </c>
      <c r="AE8" s="173">
        <f t="shared" si="3"/>
        <v>-1</v>
      </c>
      <c r="AF8" s="173">
        <f t="shared" si="3"/>
        <v>-1</v>
      </c>
      <c r="AG8" s="173">
        <f t="shared" si="3"/>
        <v>-1</v>
      </c>
      <c r="AH8" s="173">
        <f t="shared" si="3"/>
        <v>-1</v>
      </c>
      <c r="AI8" s="173">
        <f t="shared" si="3"/>
        <v>-1</v>
      </c>
      <c r="AJ8" s="173">
        <f t="shared" si="3"/>
        <v>-1</v>
      </c>
      <c r="AK8" s="173">
        <f t="shared" si="3"/>
        <v>-1</v>
      </c>
      <c r="AL8" s="173">
        <f t="shared" si="3"/>
        <v>-1</v>
      </c>
      <c r="AM8" s="173">
        <f t="shared" si="3"/>
        <v>-1</v>
      </c>
      <c r="AN8" s="173">
        <f t="shared" si="3"/>
        <v>-1</v>
      </c>
      <c r="AO8" s="173">
        <f t="shared" si="3"/>
        <v>-1</v>
      </c>
      <c r="AP8" s="173">
        <f t="shared" si="3"/>
        <v>-1</v>
      </c>
      <c r="AQ8" s="173">
        <f t="shared" si="3"/>
        <v>-1</v>
      </c>
      <c r="AR8" s="173">
        <f t="shared" si="3"/>
        <v>-1</v>
      </c>
      <c r="AS8" s="173">
        <f t="shared" si="3"/>
        <v>-1</v>
      </c>
      <c r="AT8" s="173">
        <f t="shared" si="3"/>
        <v>-1</v>
      </c>
      <c r="AU8" s="173">
        <f t="shared" si="3"/>
        <v>-1</v>
      </c>
      <c r="AV8" s="173">
        <f t="shared" si="3"/>
        <v>-1</v>
      </c>
      <c r="AW8" s="173">
        <f t="shared" si="3"/>
        <v>-1</v>
      </c>
      <c r="AX8" s="173">
        <f>-AX15</f>
        <v>-1</v>
      </c>
      <c r="AY8" s="173">
        <f t="shared" si="3"/>
        <v>-1</v>
      </c>
      <c r="AZ8" s="173">
        <f t="shared" si="3"/>
        <v>-1</v>
      </c>
      <c r="BA8" s="173">
        <f t="shared" si="3"/>
        <v>-1</v>
      </c>
      <c r="BB8" s="173">
        <f t="shared" si="3"/>
        <v>-1</v>
      </c>
      <c r="BC8" s="173">
        <f t="shared" si="3"/>
        <v>-1</v>
      </c>
      <c r="BD8" s="173">
        <f t="shared" si="3"/>
        <v>-1</v>
      </c>
      <c r="BE8" s="173">
        <f t="shared" si="3"/>
        <v>-1</v>
      </c>
      <c r="BF8" s="173">
        <f t="shared" si="3"/>
        <v>-1</v>
      </c>
      <c r="BG8" s="173">
        <f t="shared" si="3"/>
        <v>-1</v>
      </c>
      <c r="BH8" s="173">
        <f t="shared" si="3"/>
        <v>-1</v>
      </c>
      <c r="BI8" s="173">
        <f t="shared" si="3"/>
        <v>-1</v>
      </c>
    </row>
    <row r="9" spans="1:61" x14ac:dyDescent="0.25">
      <c r="A9" s="67" t="s">
        <v>59</v>
      </c>
      <c r="B9" s="68">
        <f>SUM(B6:B8)</f>
        <v>16</v>
      </c>
      <c r="C9" s="68">
        <f>SUM(C6:C8)</f>
        <v>20</v>
      </c>
      <c r="D9" s="68">
        <f t="shared" ref="D9:BI9" si="4">SUM(D6:D8)</f>
        <v>24</v>
      </c>
      <c r="E9" s="68">
        <f t="shared" si="4"/>
        <v>28</v>
      </c>
      <c r="F9" s="68">
        <f t="shared" si="4"/>
        <v>32</v>
      </c>
      <c r="G9" s="68">
        <f t="shared" si="4"/>
        <v>36</v>
      </c>
      <c r="H9" s="68">
        <f t="shared" si="4"/>
        <v>40</v>
      </c>
      <c r="I9" s="68">
        <f t="shared" si="4"/>
        <v>44</v>
      </c>
      <c r="J9" s="68">
        <f t="shared" si="4"/>
        <v>48</v>
      </c>
      <c r="K9" s="68">
        <f t="shared" si="4"/>
        <v>52</v>
      </c>
      <c r="L9" s="68">
        <f t="shared" si="4"/>
        <v>56</v>
      </c>
      <c r="M9" s="68">
        <f t="shared" si="4"/>
        <v>60</v>
      </c>
      <c r="N9" s="68">
        <f t="shared" si="4"/>
        <v>64</v>
      </c>
      <c r="O9" s="68">
        <f t="shared" si="4"/>
        <v>68</v>
      </c>
      <c r="P9" s="68">
        <f t="shared" si="4"/>
        <v>72</v>
      </c>
      <c r="Q9" s="68">
        <f t="shared" si="4"/>
        <v>76</v>
      </c>
      <c r="R9" s="68">
        <f t="shared" si="4"/>
        <v>80</v>
      </c>
      <c r="S9" s="68">
        <f t="shared" si="4"/>
        <v>84</v>
      </c>
      <c r="T9" s="68">
        <f t="shared" si="4"/>
        <v>88</v>
      </c>
      <c r="U9" s="68">
        <f t="shared" si="4"/>
        <v>92</v>
      </c>
      <c r="V9" s="68">
        <f t="shared" si="4"/>
        <v>96</v>
      </c>
      <c r="W9" s="68">
        <f t="shared" si="4"/>
        <v>100</v>
      </c>
      <c r="X9" s="68">
        <f t="shared" si="4"/>
        <v>104</v>
      </c>
      <c r="Y9" s="68">
        <f t="shared" si="4"/>
        <v>108</v>
      </c>
      <c r="Z9" s="68">
        <f t="shared" si="4"/>
        <v>111</v>
      </c>
      <c r="AA9" s="68">
        <f t="shared" si="4"/>
        <v>114</v>
      </c>
      <c r="AB9" s="68">
        <f t="shared" si="4"/>
        <v>117</v>
      </c>
      <c r="AC9" s="68">
        <f t="shared" si="4"/>
        <v>120</v>
      </c>
      <c r="AD9" s="68">
        <f t="shared" si="4"/>
        <v>123</v>
      </c>
      <c r="AE9" s="68">
        <f t="shared" si="4"/>
        <v>126</v>
      </c>
      <c r="AF9" s="68">
        <f t="shared" si="4"/>
        <v>129</v>
      </c>
      <c r="AG9" s="68">
        <f t="shared" si="4"/>
        <v>132</v>
      </c>
      <c r="AH9" s="68">
        <f t="shared" si="4"/>
        <v>135</v>
      </c>
      <c r="AI9" s="68">
        <f t="shared" si="4"/>
        <v>138</v>
      </c>
      <c r="AJ9" s="68">
        <f t="shared" si="4"/>
        <v>141</v>
      </c>
      <c r="AK9" s="68">
        <f t="shared" si="4"/>
        <v>144</v>
      </c>
      <c r="AL9" s="68">
        <f t="shared" si="4"/>
        <v>147</v>
      </c>
      <c r="AM9" s="68">
        <f t="shared" si="4"/>
        <v>150</v>
      </c>
      <c r="AN9" s="68">
        <f t="shared" si="4"/>
        <v>153</v>
      </c>
      <c r="AO9" s="68">
        <f t="shared" si="4"/>
        <v>156</v>
      </c>
      <c r="AP9" s="68">
        <f t="shared" si="4"/>
        <v>159</v>
      </c>
      <c r="AQ9" s="68">
        <f t="shared" si="4"/>
        <v>162</v>
      </c>
      <c r="AR9" s="68">
        <f t="shared" si="4"/>
        <v>165</v>
      </c>
      <c r="AS9" s="68">
        <f t="shared" si="4"/>
        <v>168</v>
      </c>
      <c r="AT9" s="68">
        <f t="shared" si="4"/>
        <v>171</v>
      </c>
      <c r="AU9" s="68">
        <f t="shared" si="4"/>
        <v>174</v>
      </c>
      <c r="AV9" s="68">
        <f t="shared" si="4"/>
        <v>177</v>
      </c>
      <c r="AW9" s="68">
        <f t="shared" si="4"/>
        <v>180</v>
      </c>
      <c r="AX9" s="68">
        <f t="shared" si="4"/>
        <v>183</v>
      </c>
      <c r="AY9" s="68">
        <f t="shared" si="4"/>
        <v>186</v>
      </c>
      <c r="AZ9" s="68">
        <f t="shared" si="4"/>
        <v>189</v>
      </c>
      <c r="BA9" s="68">
        <f t="shared" si="4"/>
        <v>192</v>
      </c>
      <c r="BB9" s="68">
        <f t="shared" si="4"/>
        <v>195</v>
      </c>
      <c r="BC9" s="68">
        <f t="shared" si="4"/>
        <v>198</v>
      </c>
      <c r="BD9" s="68">
        <f t="shared" si="4"/>
        <v>201</v>
      </c>
      <c r="BE9" s="68">
        <f t="shared" si="4"/>
        <v>204</v>
      </c>
      <c r="BF9" s="68">
        <f t="shared" si="4"/>
        <v>207</v>
      </c>
      <c r="BG9" s="68">
        <f t="shared" si="4"/>
        <v>210</v>
      </c>
      <c r="BH9" s="68">
        <f t="shared" si="4"/>
        <v>213</v>
      </c>
      <c r="BI9" s="68">
        <f t="shared" si="4"/>
        <v>216</v>
      </c>
    </row>
    <row r="10" spans="1:61" x14ac:dyDescent="0.25">
      <c r="A10" s="17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row>
    <row r="11" spans="1:61" x14ac:dyDescent="0.25">
      <c r="A11" s="66" t="s">
        <v>60</v>
      </c>
    </row>
    <row r="12" spans="1:61" x14ac:dyDescent="0.25">
      <c r="A12" s="73" t="s">
        <v>61</v>
      </c>
      <c r="B12" s="174"/>
      <c r="C12" s="174"/>
      <c r="D12" s="174"/>
      <c r="E12" s="174"/>
      <c r="F12" s="174"/>
      <c r="G12" s="174"/>
      <c r="H12" s="174"/>
      <c r="I12" s="174"/>
      <c r="J12" s="174"/>
      <c r="K12" s="174"/>
      <c r="L12" s="174"/>
      <c r="M12" s="174"/>
      <c r="N12" s="175">
        <f>B7</f>
        <v>4</v>
      </c>
      <c r="O12" s="175">
        <f t="shared" ref="O12:BI12" si="5">C7</f>
        <v>4</v>
      </c>
      <c r="P12" s="175">
        <f t="shared" si="5"/>
        <v>4</v>
      </c>
      <c r="Q12" s="175">
        <f t="shared" si="5"/>
        <v>4</v>
      </c>
      <c r="R12" s="175">
        <f t="shared" si="5"/>
        <v>4</v>
      </c>
      <c r="S12" s="175">
        <f t="shared" si="5"/>
        <v>4</v>
      </c>
      <c r="T12" s="175">
        <f t="shared" si="5"/>
        <v>4</v>
      </c>
      <c r="U12" s="175">
        <f t="shared" si="5"/>
        <v>4</v>
      </c>
      <c r="V12" s="175">
        <f t="shared" si="5"/>
        <v>4</v>
      </c>
      <c r="W12" s="175">
        <f t="shared" si="5"/>
        <v>4</v>
      </c>
      <c r="X12" s="175">
        <f>L7</f>
        <v>4</v>
      </c>
      <c r="Y12" s="175">
        <f t="shared" si="5"/>
        <v>4</v>
      </c>
      <c r="Z12" s="175">
        <f t="shared" si="5"/>
        <v>4</v>
      </c>
      <c r="AA12" s="175">
        <f t="shared" si="5"/>
        <v>4</v>
      </c>
      <c r="AB12" s="175">
        <f t="shared" si="5"/>
        <v>4</v>
      </c>
      <c r="AC12" s="175">
        <f t="shared" si="5"/>
        <v>4</v>
      </c>
      <c r="AD12" s="175">
        <f t="shared" si="5"/>
        <v>4</v>
      </c>
      <c r="AE12" s="175">
        <f t="shared" si="5"/>
        <v>4</v>
      </c>
      <c r="AF12" s="175">
        <f t="shared" si="5"/>
        <v>4</v>
      </c>
      <c r="AG12" s="175">
        <f t="shared" si="5"/>
        <v>4</v>
      </c>
      <c r="AH12" s="175">
        <f t="shared" si="5"/>
        <v>4</v>
      </c>
      <c r="AI12" s="175">
        <f t="shared" si="5"/>
        <v>4</v>
      </c>
      <c r="AJ12" s="175">
        <f>X7</f>
        <v>4</v>
      </c>
      <c r="AK12" s="175">
        <f t="shared" si="5"/>
        <v>4</v>
      </c>
      <c r="AL12" s="175">
        <f t="shared" si="5"/>
        <v>4</v>
      </c>
      <c r="AM12" s="175">
        <f t="shared" si="5"/>
        <v>4</v>
      </c>
      <c r="AN12" s="175">
        <f t="shared" si="5"/>
        <v>4</v>
      </c>
      <c r="AO12" s="175">
        <f t="shared" si="5"/>
        <v>4</v>
      </c>
      <c r="AP12" s="175">
        <f t="shared" si="5"/>
        <v>4</v>
      </c>
      <c r="AQ12" s="175">
        <f t="shared" si="5"/>
        <v>4</v>
      </c>
      <c r="AR12" s="175">
        <f t="shared" si="5"/>
        <v>4</v>
      </c>
      <c r="AS12" s="175">
        <f t="shared" si="5"/>
        <v>4</v>
      </c>
      <c r="AT12" s="175">
        <f t="shared" si="5"/>
        <v>4</v>
      </c>
      <c r="AU12" s="175">
        <f t="shared" si="5"/>
        <v>4</v>
      </c>
      <c r="AV12" s="175">
        <f t="shared" si="5"/>
        <v>4</v>
      </c>
      <c r="AW12" s="175">
        <f t="shared" si="5"/>
        <v>4</v>
      </c>
      <c r="AX12" s="175">
        <f t="shared" si="5"/>
        <v>4</v>
      </c>
      <c r="AY12" s="175">
        <f t="shared" si="5"/>
        <v>4</v>
      </c>
      <c r="AZ12" s="175">
        <f t="shared" si="5"/>
        <v>4</v>
      </c>
      <c r="BA12" s="175">
        <f t="shared" si="5"/>
        <v>4</v>
      </c>
      <c r="BB12" s="175">
        <f t="shared" si="5"/>
        <v>4</v>
      </c>
      <c r="BC12" s="175">
        <f t="shared" si="5"/>
        <v>4</v>
      </c>
      <c r="BD12" s="175">
        <f t="shared" si="5"/>
        <v>4</v>
      </c>
      <c r="BE12" s="175">
        <f t="shared" si="5"/>
        <v>4</v>
      </c>
      <c r="BF12" s="175">
        <f t="shared" si="5"/>
        <v>4</v>
      </c>
      <c r="BG12" s="175">
        <f t="shared" si="5"/>
        <v>4</v>
      </c>
      <c r="BH12" s="175">
        <f t="shared" si="5"/>
        <v>4</v>
      </c>
      <c r="BI12" s="175">
        <f t="shared" si="5"/>
        <v>4</v>
      </c>
    </row>
    <row r="13" spans="1:61" x14ac:dyDescent="0.25">
      <c r="A13" s="171" t="s">
        <v>62</v>
      </c>
      <c r="B13" s="176"/>
      <c r="C13" s="176"/>
      <c r="D13" s="176"/>
      <c r="E13" s="176"/>
      <c r="F13" s="176"/>
      <c r="G13" s="176"/>
      <c r="H13" s="176"/>
      <c r="I13" s="176"/>
      <c r="J13" s="176"/>
      <c r="K13" s="176"/>
      <c r="L13" s="176"/>
      <c r="M13" s="176"/>
      <c r="N13" s="177">
        <f>B16</f>
        <v>1</v>
      </c>
      <c r="O13" s="177">
        <f t="shared" ref="O13:BI13" si="6">C16</f>
        <v>1</v>
      </c>
      <c r="P13" s="177">
        <f t="shared" si="6"/>
        <v>1</v>
      </c>
      <c r="Q13" s="177">
        <f t="shared" si="6"/>
        <v>1</v>
      </c>
      <c r="R13" s="177">
        <f t="shared" si="6"/>
        <v>1</v>
      </c>
      <c r="S13" s="177">
        <f t="shared" si="6"/>
        <v>1</v>
      </c>
      <c r="T13" s="177">
        <f t="shared" si="6"/>
        <v>1</v>
      </c>
      <c r="U13" s="177">
        <f t="shared" si="6"/>
        <v>1</v>
      </c>
      <c r="V13" s="177">
        <f t="shared" si="6"/>
        <v>1</v>
      </c>
      <c r="W13" s="177">
        <f t="shared" si="6"/>
        <v>1</v>
      </c>
      <c r="X13" s="177">
        <f>L16</f>
        <v>1</v>
      </c>
      <c r="Y13" s="177">
        <f t="shared" si="6"/>
        <v>1</v>
      </c>
      <c r="Z13" s="177">
        <f t="shared" si="6"/>
        <v>5</v>
      </c>
      <c r="AA13" s="177">
        <f t="shared" si="6"/>
        <v>5</v>
      </c>
      <c r="AB13" s="177">
        <f t="shared" si="6"/>
        <v>5</v>
      </c>
      <c r="AC13" s="177">
        <f t="shared" si="6"/>
        <v>5</v>
      </c>
      <c r="AD13" s="177">
        <f t="shared" si="6"/>
        <v>5</v>
      </c>
      <c r="AE13" s="177">
        <f t="shared" si="6"/>
        <v>5</v>
      </c>
      <c r="AF13" s="177">
        <f t="shared" si="6"/>
        <v>5</v>
      </c>
      <c r="AG13" s="177">
        <f t="shared" si="6"/>
        <v>5</v>
      </c>
      <c r="AH13" s="177">
        <f t="shared" si="6"/>
        <v>5</v>
      </c>
      <c r="AI13" s="177">
        <f t="shared" si="6"/>
        <v>5</v>
      </c>
      <c r="AJ13" s="177">
        <f>X16</f>
        <v>5</v>
      </c>
      <c r="AK13" s="177">
        <f t="shared" si="6"/>
        <v>5</v>
      </c>
      <c r="AL13" s="177">
        <f t="shared" si="6"/>
        <v>8</v>
      </c>
      <c r="AM13" s="177">
        <f t="shared" si="6"/>
        <v>8</v>
      </c>
      <c r="AN13" s="177">
        <f t="shared" si="6"/>
        <v>8</v>
      </c>
      <c r="AO13" s="177">
        <f t="shared" si="6"/>
        <v>8</v>
      </c>
      <c r="AP13" s="177">
        <f t="shared" si="6"/>
        <v>8</v>
      </c>
      <c r="AQ13" s="177">
        <f t="shared" si="6"/>
        <v>8</v>
      </c>
      <c r="AR13" s="177">
        <f t="shared" si="6"/>
        <v>8</v>
      </c>
      <c r="AS13" s="177">
        <f t="shared" si="6"/>
        <v>8</v>
      </c>
      <c r="AT13" s="177">
        <f t="shared" si="6"/>
        <v>8</v>
      </c>
      <c r="AU13" s="177">
        <f t="shared" si="6"/>
        <v>8</v>
      </c>
      <c r="AV13" s="177">
        <f t="shared" si="6"/>
        <v>8</v>
      </c>
      <c r="AW13" s="177">
        <f t="shared" si="6"/>
        <v>8</v>
      </c>
      <c r="AX13" s="177">
        <f t="shared" si="6"/>
        <v>11</v>
      </c>
      <c r="AY13" s="177">
        <f t="shared" si="6"/>
        <v>11</v>
      </c>
      <c r="AZ13" s="177">
        <f t="shared" si="6"/>
        <v>11</v>
      </c>
      <c r="BA13" s="177">
        <f t="shared" si="6"/>
        <v>11</v>
      </c>
      <c r="BB13" s="177">
        <f t="shared" si="6"/>
        <v>11</v>
      </c>
      <c r="BC13" s="177">
        <f t="shared" si="6"/>
        <v>11</v>
      </c>
      <c r="BD13" s="177">
        <f t="shared" si="6"/>
        <v>11</v>
      </c>
      <c r="BE13" s="177">
        <f t="shared" si="6"/>
        <v>11</v>
      </c>
      <c r="BF13" s="177">
        <f t="shared" si="6"/>
        <v>11</v>
      </c>
      <c r="BG13" s="177">
        <f t="shared" si="6"/>
        <v>11</v>
      </c>
      <c r="BH13" s="177">
        <f t="shared" si="6"/>
        <v>11</v>
      </c>
      <c r="BI13" s="177">
        <f t="shared" si="6"/>
        <v>11</v>
      </c>
    </row>
    <row r="14" spans="1:61" x14ac:dyDescent="0.25">
      <c r="A14" s="178" t="s">
        <v>63</v>
      </c>
      <c r="B14" s="179">
        <f>ROUND($B$6/12,0)</f>
        <v>1</v>
      </c>
      <c r="C14" s="179">
        <f>MIN($B$6-SUM($B$14:B$14),ROUND($B$6/12,0))</f>
        <v>1</v>
      </c>
      <c r="D14" s="179">
        <f>MIN($B$6-SUM($B$14:C$14),ROUND($B$6/12,0))</f>
        <v>1</v>
      </c>
      <c r="E14" s="179">
        <f>MIN($B$6-SUM($B$14:D$14),ROUND($B$6/12,0))</f>
        <v>1</v>
      </c>
      <c r="F14" s="179">
        <f>MIN($B$6-SUM($B$14:E$14),ROUND($B$6/12,0))</f>
        <v>1</v>
      </c>
      <c r="G14" s="179">
        <f>MIN($B$6-SUM($B$14:F$14),ROUND($B$6/12,0))</f>
        <v>1</v>
      </c>
      <c r="H14" s="179">
        <f>MIN($B$6-SUM($B$14:G$14),ROUND($B$6/12,0))</f>
        <v>1</v>
      </c>
      <c r="I14" s="179">
        <f>MIN($B$6-SUM($B$14:H$14),ROUND($B$6/12,0))</f>
        <v>1</v>
      </c>
      <c r="J14" s="179">
        <f>MIN($B$6-SUM($B$14:I$14),ROUND($B$6/12,0))</f>
        <v>1</v>
      </c>
      <c r="K14" s="179">
        <f>MIN($B$6-SUM($B$14:J$14),ROUND($B$6/12,0))</f>
        <v>1</v>
      </c>
      <c r="L14" s="179">
        <f>MIN($B$6-SUM($B$14:K$14),ROUND($B$6/12,0))</f>
        <v>1</v>
      </c>
      <c r="M14" s="179">
        <f>MIN($B$6-SUM($B$14:L$14),ROUND($B$6/12,0))</f>
        <v>1</v>
      </c>
      <c r="N14" s="180">
        <f>SUM(N12:N13)</f>
        <v>5</v>
      </c>
      <c r="O14" s="180">
        <f t="shared" ref="O14:BI14" si="7">SUM(O12:O13)</f>
        <v>5</v>
      </c>
      <c r="P14" s="180">
        <f t="shared" si="7"/>
        <v>5</v>
      </c>
      <c r="Q14" s="180">
        <f t="shared" si="7"/>
        <v>5</v>
      </c>
      <c r="R14" s="180">
        <f t="shared" si="7"/>
        <v>5</v>
      </c>
      <c r="S14" s="180">
        <f t="shared" si="7"/>
        <v>5</v>
      </c>
      <c r="T14" s="180">
        <f t="shared" si="7"/>
        <v>5</v>
      </c>
      <c r="U14" s="180">
        <f t="shared" si="7"/>
        <v>5</v>
      </c>
      <c r="V14" s="180">
        <f t="shared" si="7"/>
        <v>5</v>
      </c>
      <c r="W14" s="180">
        <f t="shared" si="7"/>
        <v>5</v>
      </c>
      <c r="X14" s="180">
        <f t="shared" si="7"/>
        <v>5</v>
      </c>
      <c r="Y14" s="180">
        <f t="shared" si="7"/>
        <v>5</v>
      </c>
      <c r="Z14" s="180">
        <f t="shared" si="7"/>
        <v>9</v>
      </c>
      <c r="AA14" s="180">
        <f t="shared" si="7"/>
        <v>9</v>
      </c>
      <c r="AB14" s="180">
        <f t="shared" si="7"/>
        <v>9</v>
      </c>
      <c r="AC14" s="180">
        <f t="shared" si="7"/>
        <v>9</v>
      </c>
      <c r="AD14" s="180">
        <f t="shared" si="7"/>
        <v>9</v>
      </c>
      <c r="AE14" s="180">
        <f t="shared" si="7"/>
        <v>9</v>
      </c>
      <c r="AF14" s="180">
        <f t="shared" si="7"/>
        <v>9</v>
      </c>
      <c r="AG14" s="180">
        <f t="shared" si="7"/>
        <v>9</v>
      </c>
      <c r="AH14" s="180">
        <f t="shared" si="7"/>
        <v>9</v>
      </c>
      <c r="AI14" s="180">
        <f t="shared" si="7"/>
        <v>9</v>
      </c>
      <c r="AJ14" s="180">
        <f t="shared" si="7"/>
        <v>9</v>
      </c>
      <c r="AK14" s="180">
        <f t="shared" si="7"/>
        <v>9</v>
      </c>
      <c r="AL14" s="180">
        <f t="shared" si="7"/>
        <v>12</v>
      </c>
      <c r="AM14" s="180">
        <f t="shared" si="7"/>
        <v>12</v>
      </c>
      <c r="AN14" s="180">
        <f t="shared" si="7"/>
        <v>12</v>
      </c>
      <c r="AO14" s="180">
        <f t="shared" si="7"/>
        <v>12</v>
      </c>
      <c r="AP14" s="180">
        <f t="shared" si="7"/>
        <v>12</v>
      </c>
      <c r="AQ14" s="180">
        <f t="shared" si="7"/>
        <v>12</v>
      </c>
      <c r="AR14" s="180">
        <f t="shared" si="7"/>
        <v>12</v>
      </c>
      <c r="AS14" s="180">
        <f t="shared" si="7"/>
        <v>12</v>
      </c>
      <c r="AT14" s="180">
        <f t="shared" si="7"/>
        <v>12</v>
      </c>
      <c r="AU14" s="180">
        <f t="shared" si="7"/>
        <v>12</v>
      </c>
      <c r="AV14" s="180">
        <f t="shared" si="7"/>
        <v>12</v>
      </c>
      <c r="AW14" s="180">
        <f t="shared" si="7"/>
        <v>12</v>
      </c>
      <c r="AX14" s="180">
        <f t="shared" si="7"/>
        <v>15</v>
      </c>
      <c r="AY14" s="180">
        <f t="shared" si="7"/>
        <v>15</v>
      </c>
      <c r="AZ14" s="180">
        <f t="shared" si="7"/>
        <v>15</v>
      </c>
      <c r="BA14" s="180">
        <f t="shared" si="7"/>
        <v>15</v>
      </c>
      <c r="BB14" s="180">
        <f t="shared" si="7"/>
        <v>15</v>
      </c>
      <c r="BC14" s="180">
        <f t="shared" si="7"/>
        <v>15</v>
      </c>
      <c r="BD14" s="180">
        <f t="shared" si="7"/>
        <v>15</v>
      </c>
      <c r="BE14" s="180">
        <f t="shared" si="7"/>
        <v>15</v>
      </c>
      <c r="BF14" s="180">
        <f t="shared" si="7"/>
        <v>15</v>
      </c>
      <c r="BG14" s="180">
        <f t="shared" si="7"/>
        <v>15</v>
      </c>
      <c r="BH14" s="180">
        <f t="shared" si="7"/>
        <v>15</v>
      </c>
      <c r="BI14" s="180">
        <f t="shared" si="7"/>
        <v>15</v>
      </c>
    </row>
    <row r="15" spans="1:61" x14ac:dyDescent="0.25">
      <c r="A15" s="171" t="s">
        <v>64</v>
      </c>
      <c r="B15" s="177">
        <f t="shared" ref="B15:BI15" si="8">B14-B16</f>
        <v>0</v>
      </c>
      <c r="C15" s="177">
        <f>C14-C16</f>
        <v>0</v>
      </c>
      <c r="D15" s="177">
        <f t="shared" si="8"/>
        <v>0</v>
      </c>
      <c r="E15" s="177">
        <f t="shared" si="8"/>
        <v>0</v>
      </c>
      <c r="F15" s="177">
        <f t="shared" si="8"/>
        <v>0</v>
      </c>
      <c r="G15" s="177">
        <f t="shared" si="8"/>
        <v>0</v>
      </c>
      <c r="H15" s="177">
        <f t="shared" si="8"/>
        <v>0</v>
      </c>
      <c r="I15" s="177">
        <f t="shared" si="8"/>
        <v>0</v>
      </c>
      <c r="J15" s="177">
        <f t="shared" si="8"/>
        <v>0</v>
      </c>
      <c r="K15" s="177">
        <f t="shared" si="8"/>
        <v>0</v>
      </c>
      <c r="L15" s="177">
        <f t="shared" si="8"/>
        <v>0</v>
      </c>
      <c r="M15" s="177">
        <f t="shared" si="8"/>
        <v>0</v>
      </c>
      <c r="N15" s="177">
        <f t="shared" si="8"/>
        <v>0</v>
      </c>
      <c r="O15" s="177">
        <f t="shared" si="8"/>
        <v>0</v>
      </c>
      <c r="P15" s="177">
        <f t="shared" si="8"/>
        <v>0</v>
      </c>
      <c r="Q15" s="177">
        <f t="shared" si="8"/>
        <v>0</v>
      </c>
      <c r="R15" s="177">
        <f t="shared" si="8"/>
        <v>0</v>
      </c>
      <c r="S15" s="177">
        <f t="shared" si="8"/>
        <v>0</v>
      </c>
      <c r="T15" s="177">
        <f t="shared" si="8"/>
        <v>0</v>
      </c>
      <c r="U15" s="177">
        <f t="shared" si="8"/>
        <v>0</v>
      </c>
      <c r="V15" s="177">
        <f t="shared" si="8"/>
        <v>0</v>
      </c>
      <c r="W15" s="177">
        <f t="shared" si="8"/>
        <v>0</v>
      </c>
      <c r="X15" s="177">
        <f t="shared" si="8"/>
        <v>0</v>
      </c>
      <c r="Y15" s="181">
        <f t="shared" si="8"/>
        <v>0</v>
      </c>
      <c r="Z15" s="181">
        <f t="shared" si="8"/>
        <v>1</v>
      </c>
      <c r="AA15" s="181">
        <f t="shared" si="8"/>
        <v>1</v>
      </c>
      <c r="AB15" s="181">
        <f t="shared" si="8"/>
        <v>1</v>
      </c>
      <c r="AC15" s="181">
        <f t="shared" si="8"/>
        <v>1</v>
      </c>
      <c r="AD15" s="181">
        <f t="shared" si="8"/>
        <v>1</v>
      </c>
      <c r="AE15" s="181">
        <f t="shared" si="8"/>
        <v>1</v>
      </c>
      <c r="AF15" s="181">
        <f t="shared" si="8"/>
        <v>1</v>
      </c>
      <c r="AG15" s="181">
        <f t="shared" si="8"/>
        <v>1</v>
      </c>
      <c r="AH15" s="181">
        <f t="shared" si="8"/>
        <v>1</v>
      </c>
      <c r="AI15" s="181">
        <f t="shared" si="8"/>
        <v>1</v>
      </c>
      <c r="AJ15" s="181">
        <f t="shared" si="8"/>
        <v>1</v>
      </c>
      <c r="AK15" s="181">
        <f t="shared" si="8"/>
        <v>1</v>
      </c>
      <c r="AL15" s="181">
        <f t="shared" si="8"/>
        <v>1</v>
      </c>
      <c r="AM15" s="181">
        <f t="shared" si="8"/>
        <v>1</v>
      </c>
      <c r="AN15" s="181">
        <f t="shared" si="8"/>
        <v>1</v>
      </c>
      <c r="AO15" s="181">
        <f>AO14-AO16</f>
        <v>1</v>
      </c>
      <c r="AP15" s="181">
        <f t="shared" si="8"/>
        <v>1</v>
      </c>
      <c r="AQ15" s="181">
        <f t="shared" si="8"/>
        <v>1</v>
      </c>
      <c r="AR15" s="181">
        <f t="shared" si="8"/>
        <v>1</v>
      </c>
      <c r="AS15" s="181">
        <f>AS14-AS16</f>
        <v>1</v>
      </c>
      <c r="AT15" s="181">
        <f t="shared" si="8"/>
        <v>1</v>
      </c>
      <c r="AU15" s="181">
        <f t="shared" si="8"/>
        <v>1</v>
      </c>
      <c r="AV15" s="181">
        <f t="shared" si="8"/>
        <v>1</v>
      </c>
      <c r="AW15" s="181">
        <f t="shared" si="8"/>
        <v>1</v>
      </c>
      <c r="AX15" s="181">
        <f>AX14-AX16</f>
        <v>1</v>
      </c>
      <c r="AY15" s="181">
        <f t="shared" si="8"/>
        <v>1</v>
      </c>
      <c r="AZ15" s="181">
        <f t="shared" si="8"/>
        <v>1</v>
      </c>
      <c r="BA15" s="181">
        <f t="shared" si="8"/>
        <v>1</v>
      </c>
      <c r="BB15" s="181">
        <f t="shared" si="8"/>
        <v>1</v>
      </c>
      <c r="BC15" s="181">
        <f t="shared" si="8"/>
        <v>1</v>
      </c>
      <c r="BD15" s="181">
        <f t="shared" si="8"/>
        <v>1</v>
      </c>
      <c r="BE15" s="181">
        <f t="shared" si="8"/>
        <v>1</v>
      </c>
      <c r="BF15" s="181">
        <f t="shared" si="8"/>
        <v>1</v>
      </c>
      <c r="BG15" s="181">
        <f t="shared" si="8"/>
        <v>1</v>
      </c>
      <c r="BH15" s="181">
        <f t="shared" si="8"/>
        <v>1</v>
      </c>
      <c r="BI15" s="181">
        <f t="shared" si="8"/>
        <v>1</v>
      </c>
    </row>
    <row r="16" spans="1:61" x14ac:dyDescent="0.25">
      <c r="A16" s="67" t="s">
        <v>65</v>
      </c>
      <c r="B16" s="69">
        <f>ROUND((1-B$19)*B14,0)</f>
        <v>1</v>
      </c>
      <c r="C16" s="69">
        <f>ROUND((1-C$19)*C14,0)</f>
        <v>1</v>
      </c>
      <c r="D16" s="69">
        <f>ROUND((1-D$19)*D14,0)</f>
        <v>1</v>
      </c>
      <c r="E16" s="69">
        <f t="shared" ref="E16:BI16" si="9">ROUND((1-E$19)*E14,0)</f>
        <v>1</v>
      </c>
      <c r="F16" s="69">
        <f t="shared" si="9"/>
        <v>1</v>
      </c>
      <c r="G16" s="69">
        <f t="shared" si="9"/>
        <v>1</v>
      </c>
      <c r="H16" s="69">
        <f t="shared" si="9"/>
        <v>1</v>
      </c>
      <c r="I16" s="69">
        <f t="shared" si="9"/>
        <v>1</v>
      </c>
      <c r="J16" s="69">
        <f t="shared" si="9"/>
        <v>1</v>
      </c>
      <c r="K16" s="69">
        <f t="shared" si="9"/>
        <v>1</v>
      </c>
      <c r="L16" s="69">
        <f t="shared" si="9"/>
        <v>1</v>
      </c>
      <c r="M16" s="69">
        <f t="shared" si="9"/>
        <v>1</v>
      </c>
      <c r="N16" s="69">
        <f t="shared" si="9"/>
        <v>5</v>
      </c>
      <c r="O16" s="69">
        <f t="shared" si="9"/>
        <v>5</v>
      </c>
      <c r="P16" s="69">
        <f t="shared" si="9"/>
        <v>5</v>
      </c>
      <c r="Q16" s="69">
        <f t="shared" si="9"/>
        <v>5</v>
      </c>
      <c r="R16" s="69">
        <f t="shared" si="9"/>
        <v>5</v>
      </c>
      <c r="S16" s="69">
        <f t="shared" si="9"/>
        <v>5</v>
      </c>
      <c r="T16" s="69">
        <f t="shared" si="9"/>
        <v>5</v>
      </c>
      <c r="U16" s="69">
        <f t="shared" si="9"/>
        <v>5</v>
      </c>
      <c r="V16" s="69">
        <f t="shared" si="9"/>
        <v>5</v>
      </c>
      <c r="W16" s="69">
        <f t="shared" si="9"/>
        <v>5</v>
      </c>
      <c r="X16" s="69">
        <f t="shared" si="9"/>
        <v>5</v>
      </c>
      <c r="Y16" s="69">
        <f t="shared" si="9"/>
        <v>5</v>
      </c>
      <c r="Z16" s="69">
        <f t="shared" si="9"/>
        <v>8</v>
      </c>
      <c r="AA16" s="69">
        <f t="shared" si="9"/>
        <v>8</v>
      </c>
      <c r="AB16" s="69">
        <f t="shared" si="9"/>
        <v>8</v>
      </c>
      <c r="AC16" s="69">
        <f t="shared" si="9"/>
        <v>8</v>
      </c>
      <c r="AD16" s="69">
        <f t="shared" si="9"/>
        <v>8</v>
      </c>
      <c r="AE16" s="69">
        <f t="shared" si="9"/>
        <v>8</v>
      </c>
      <c r="AF16" s="69">
        <f t="shared" si="9"/>
        <v>8</v>
      </c>
      <c r="AG16" s="69">
        <f t="shared" si="9"/>
        <v>8</v>
      </c>
      <c r="AH16" s="69">
        <f t="shared" si="9"/>
        <v>8</v>
      </c>
      <c r="AI16" s="69">
        <f t="shared" si="9"/>
        <v>8</v>
      </c>
      <c r="AJ16" s="69">
        <f t="shared" si="9"/>
        <v>8</v>
      </c>
      <c r="AK16" s="69">
        <f t="shared" si="9"/>
        <v>8</v>
      </c>
      <c r="AL16" s="69">
        <f t="shared" si="9"/>
        <v>11</v>
      </c>
      <c r="AM16" s="69">
        <f t="shared" si="9"/>
        <v>11</v>
      </c>
      <c r="AN16" s="69">
        <f>ROUND((1-AN$19)*AN14,0)</f>
        <v>11</v>
      </c>
      <c r="AO16" s="69">
        <f>ROUND((1-AO$19)*AO14,0)</f>
        <v>11</v>
      </c>
      <c r="AP16" s="69">
        <f t="shared" si="9"/>
        <v>11</v>
      </c>
      <c r="AQ16" s="69">
        <f t="shared" si="9"/>
        <v>11</v>
      </c>
      <c r="AR16" s="69">
        <f t="shared" si="9"/>
        <v>11</v>
      </c>
      <c r="AS16" s="69">
        <f t="shared" si="9"/>
        <v>11</v>
      </c>
      <c r="AT16" s="69">
        <f t="shared" si="9"/>
        <v>11</v>
      </c>
      <c r="AU16" s="69">
        <f t="shared" si="9"/>
        <v>11</v>
      </c>
      <c r="AV16" s="69">
        <f t="shared" si="9"/>
        <v>11</v>
      </c>
      <c r="AW16" s="69">
        <f t="shared" si="9"/>
        <v>11</v>
      </c>
      <c r="AX16" s="69">
        <f>ROUND((1-AX$19)*AX14,0)</f>
        <v>14</v>
      </c>
      <c r="AY16" s="69">
        <f t="shared" si="9"/>
        <v>14</v>
      </c>
      <c r="AZ16" s="69">
        <f t="shared" si="9"/>
        <v>14</v>
      </c>
      <c r="BA16" s="69">
        <f t="shared" si="9"/>
        <v>14</v>
      </c>
      <c r="BB16" s="69">
        <f t="shared" si="9"/>
        <v>14</v>
      </c>
      <c r="BC16" s="69">
        <f t="shared" si="9"/>
        <v>14</v>
      </c>
      <c r="BD16" s="69">
        <f t="shared" si="9"/>
        <v>14</v>
      </c>
      <c r="BE16" s="69">
        <f t="shared" si="9"/>
        <v>14</v>
      </c>
      <c r="BF16" s="69">
        <f t="shared" si="9"/>
        <v>14</v>
      </c>
      <c r="BG16" s="69">
        <f t="shared" si="9"/>
        <v>14</v>
      </c>
      <c r="BH16" s="69">
        <f t="shared" si="9"/>
        <v>14</v>
      </c>
      <c r="BI16" s="69">
        <f t="shared" si="9"/>
        <v>14</v>
      </c>
    </row>
    <row r="17" spans="1:61" x14ac:dyDescent="0.25">
      <c r="A17" s="170"/>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row>
    <row r="18" spans="1:61" x14ac:dyDescent="0.25">
      <c r="A18" s="66" t="s">
        <v>66</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row>
    <row r="19" spans="1:61" x14ac:dyDescent="0.25">
      <c r="A19" s="73" t="s">
        <v>67</v>
      </c>
      <c r="B19" s="188">
        <v>0.1</v>
      </c>
      <c r="C19" s="182">
        <f>B19</f>
        <v>0.1</v>
      </c>
      <c r="D19" s="182">
        <f t="shared" ref="D19:BI19" si="10">C19</f>
        <v>0.1</v>
      </c>
      <c r="E19" s="182">
        <f t="shared" si="10"/>
        <v>0.1</v>
      </c>
      <c r="F19" s="182">
        <f t="shared" si="10"/>
        <v>0.1</v>
      </c>
      <c r="G19" s="182">
        <f t="shared" si="10"/>
        <v>0.1</v>
      </c>
      <c r="H19" s="182">
        <f t="shared" si="10"/>
        <v>0.1</v>
      </c>
      <c r="I19" s="182">
        <f t="shared" si="10"/>
        <v>0.1</v>
      </c>
      <c r="J19" s="182">
        <f t="shared" si="10"/>
        <v>0.1</v>
      </c>
      <c r="K19" s="182">
        <f t="shared" si="10"/>
        <v>0.1</v>
      </c>
      <c r="L19" s="182">
        <f t="shared" si="10"/>
        <v>0.1</v>
      </c>
      <c r="M19" s="182">
        <f t="shared" si="10"/>
        <v>0.1</v>
      </c>
      <c r="N19" s="182">
        <f t="shared" si="10"/>
        <v>0.1</v>
      </c>
      <c r="O19" s="182">
        <f t="shared" si="10"/>
        <v>0.1</v>
      </c>
      <c r="P19" s="182">
        <f t="shared" si="10"/>
        <v>0.1</v>
      </c>
      <c r="Q19" s="182">
        <f t="shared" si="10"/>
        <v>0.1</v>
      </c>
      <c r="R19" s="182">
        <f t="shared" si="10"/>
        <v>0.1</v>
      </c>
      <c r="S19" s="182">
        <f t="shared" si="10"/>
        <v>0.1</v>
      </c>
      <c r="T19" s="182">
        <f t="shared" si="10"/>
        <v>0.1</v>
      </c>
      <c r="U19" s="182">
        <f t="shared" si="10"/>
        <v>0.1</v>
      </c>
      <c r="V19" s="182">
        <f t="shared" si="10"/>
        <v>0.1</v>
      </c>
      <c r="W19" s="182">
        <f t="shared" si="10"/>
        <v>0.1</v>
      </c>
      <c r="X19" s="182">
        <f t="shared" si="10"/>
        <v>0.1</v>
      </c>
      <c r="Y19" s="182">
        <f t="shared" si="10"/>
        <v>0.1</v>
      </c>
      <c r="Z19" s="182">
        <f t="shared" si="10"/>
        <v>0.1</v>
      </c>
      <c r="AA19" s="182">
        <f t="shared" si="10"/>
        <v>0.1</v>
      </c>
      <c r="AB19" s="182">
        <f t="shared" si="10"/>
        <v>0.1</v>
      </c>
      <c r="AC19" s="182">
        <f t="shared" si="10"/>
        <v>0.1</v>
      </c>
      <c r="AD19" s="182">
        <f t="shared" si="10"/>
        <v>0.1</v>
      </c>
      <c r="AE19" s="182">
        <f t="shared" si="10"/>
        <v>0.1</v>
      </c>
      <c r="AF19" s="182">
        <f t="shared" si="10"/>
        <v>0.1</v>
      </c>
      <c r="AG19" s="182">
        <f t="shared" si="10"/>
        <v>0.1</v>
      </c>
      <c r="AH19" s="182">
        <f t="shared" si="10"/>
        <v>0.1</v>
      </c>
      <c r="AI19" s="182">
        <f t="shared" si="10"/>
        <v>0.1</v>
      </c>
      <c r="AJ19" s="182">
        <f t="shared" si="10"/>
        <v>0.1</v>
      </c>
      <c r="AK19" s="182">
        <f t="shared" si="10"/>
        <v>0.1</v>
      </c>
      <c r="AL19" s="182">
        <f t="shared" si="10"/>
        <v>0.1</v>
      </c>
      <c r="AM19" s="182">
        <f t="shared" si="10"/>
        <v>0.1</v>
      </c>
      <c r="AN19" s="182">
        <f t="shared" si="10"/>
        <v>0.1</v>
      </c>
      <c r="AO19" s="182">
        <f>AN19</f>
        <v>0.1</v>
      </c>
      <c r="AP19" s="182">
        <f t="shared" si="10"/>
        <v>0.1</v>
      </c>
      <c r="AQ19" s="182">
        <f t="shared" si="10"/>
        <v>0.1</v>
      </c>
      <c r="AR19" s="182">
        <f t="shared" si="10"/>
        <v>0.1</v>
      </c>
      <c r="AS19" s="182">
        <f t="shared" si="10"/>
        <v>0.1</v>
      </c>
      <c r="AT19" s="182">
        <f t="shared" si="10"/>
        <v>0.1</v>
      </c>
      <c r="AU19" s="182">
        <f t="shared" si="10"/>
        <v>0.1</v>
      </c>
      <c r="AV19" s="182">
        <f t="shared" si="10"/>
        <v>0.1</v>
      </c>
      <c r="AW19" s="182">
        <f t="shared" si="10"/>
        <v>0.1</v>
      </c>
      <c r="AX19" s="182">
        <f t="shared" si="10"/>
        <v>0.1</v>
      </c>
      <c r="AY19" s="182">
        <f t="shared" si="10"/>
        <v>0.1</v>
      </c>
      <c r="AZ19" s="182">
        <f t="shared" si="10"/>
        <v>0.1</v>
      </c>
      <c r="BA19" s="182">
        <f t="shared" si="10"/>
        <v>0.1</v>
      </c>
      <c r="BB19" s="182">
        <f t="shared" si="10"/>
        <v>0.1</v>
      </c>
      <c r="BC19" s="182">
        <f t="shared" si="10"/>
        <v>0.1</v>
      </c>
      <c r="BD19" s="182">
        <f t="shared" si="10"/>
        <v>0.1</v>
      </c>
      <c r="BE19" s="182">
        <f t="shared" si="10"/>
        <v>0.1</v>
      </c>
      <c r="BF19" s="182">
        <f t="shared" si="10"/>
        <v>0.1</v>
      </c>
      <c r="BG19" s="182">
        <f t="shared" si="10"/>
        <v>0.1</v>
      </c>
      <c r="BH19" s="182">
        <f t="shared" si="10"/>
        <v>0.1</v>
      </c>
      <c r="BI19" s="182">
        <f t="shared" si="10"/>
        <v>0.1</v>
      </c>
    </row>
    <row r="20" spans="1:61" x14ac:dyDescent="0.25">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row>
    <row r="21" spans="1:61" x14ac:dyDescent="0.25">
      <c r="A21" s="66" t="s">
        <v>68</v>
      </c>
    </row>
    <row r="22" spans="1:61" x14ac:dyDescent="0.25">
      <c r="A22" s="73" t="s">
        <v>69</v>
      </c>
      <c r="B22" s="97">
        <v>12000</v>
      </c>
      <c r="C22" s="183">
        <f>B22</f>
        <v>12000</v>
      </c>
      <c r="D22" s="183">
        <f t="shared" ref="D22:S23" si="11">C22</f>
        <v>12000</v>
      </c>
      <c r="E22" s="183">
        <f t="shared" si="11"/>
        <v>12000</v>
      </c>
      <c r="F22" s="183">
        <f t="shared" si="11"/>
        <v>12000</v>
      </c>
      <c r="G22" s="183">
        <f t="shared" si="11"/>
        <v>12000</v>
      </c>
      <c r="H22" s="183">
        <f t="shared" si="11"/>
        <v>12000</v>
      </c>
      <c r="I22" s="183">
        <f t="shared" si="11"/>
        <v>12000</v>
      </c>
      <c r="J22" s="183">
        <f t="shared" si="11"/>
        <v>12000</v>
      </c>
      <c r="K22" s="183">
        <f t="shared" si="11"/>
        <v>12000</v>
      </c>
      <c r="L22" s="183">
        <f t="shared" si="11"/>
        <v>12000</v>
      </c>
      <c r="M22" s="183">
        <f t="shared" si="11"/>
        <v>12000</v>
      </c>
      <c r="N22" s="183">
        <f t="shared" si="11"/>
        <v>12000</v>
      </c>
      <c r="O22" s="183">
        <f t="shared" si="11"/>
        <v>12000</v>
      </c>
      <c r="P22" s="183">
        <f t="shared" si="11"/>
        <v>12000</v>
      </c>
      <c r="Q22" s="183">
        <f t="shared" si="11"/>
        <v>12000</v>
      </c>
      <c r="R22" s="183">
        <f t="shared" si="11"/>
        <v>12000</v>
      </c>
      <c r="S22" s="183">
        <f t="shared" si="11"/>
        <v>12000</v>
      </c>
      <c r="T22" s="183">
        <f t="shared" ref="T22:AI23" si="12">S22</f>
        <v>12000</v>
      </c>
      <c r="U22" s="183">
        <f t="shared" si="12"/>
        <v>12000</v>
      </c>
      <c r="V22" s="183">
        <f t="shared" si="12"/>
        <v>12000</v>
      </c>
      <c r="W22" s="183">
        <f t="shared" si="12"/>
        <v>12000</v>
      </c>
      <c r="X22" s="183">
        <f t="shared" si="12"/>
        <v>12000</v>
      </c>
      <c r="Y22" s="183">
        <f t="shared" si="12"/>
        <v>12000</v>
      </c>
      <c r="Z22" s="183">
        <f t="shared" si="12"/>
        <v>12000</v>
      </c>
      <c r="AA22" s="183">
        <f t="shared" si="12"/>
        <v>12000</v>
      </c>
      <c r="AB22" s="183">
        <f t="shared" si="12"/>
        <v>12000</v>
      </c>
      <c r="AC22" s="183">
        <f t="shared" si="12"/>
        <v>12000</v>
      </c>
      <c r="AD22" s="183">
        <f t="shared" si="12"/>
        <v>12000</v>
      </c>
      <c r="AE22" s="183">
        <f t="shared" si="12"/>
        <v>12000</v>
      </c>
      <c r="AF22" s="183">
        <f t="shared" si="12"/>
        <v>12000</v>
      </c>
      <c r="AG22" s="183">
        <f t="shared" si="12"/>
        <v>12000</v>
      </c>
      <c r="AH22" s="183">
        <f t="shared" si="12"/>
        <v>12000</v>
      </c>
      <c r="AI22" s="183">
        <f t="shared" si="12"/>
        <v>12000</v>
      </c>
      <c r="AJ22" s="183">
        <f t="shared" ref="AJ22:AY23" si="13">AI22</f>
        <v>12000</v>
      </c>
      <c r="AK22" s="183">
        <f t="shared" si="13"/>
        <v>12000</v>
      </c>
      <c r="AL22" s="183">
        <f t="shared" si="13"/>
        <v>12000</v>
      </c>
      <c r="AM22" s="183">
        <f t="shared" si="13"/>
        <v>12000</v>
      </c>
      <c r="AN22" s="183">
        <f t="shared" si="13"/>
        <v>12000</v>
      </c>
      <c r="AO22" s="183">
        <f t="shared" si="13"/>
        <v>12000</v>
      </c>
      <c r="AP22" s="183">
        <f t="shared" si="13"/>
        <v>12000</v>
      </c>
      <c r="AQ22" s="183">
        <f t="shared" si="13"/>
        <v>12000</v>
      </c>
      <c r="AR22" s="183">
        <f t="shared" si="13"/>
        <v>12000</v>
      </c>
      <c r="AS22" s="183">
        <f t="shared" si="13"/>
        <v>12000</v>
      </c>
      <c r="AT22" s="183">
        <f t="shared" si="13"/>
        <v>12000</v>
      </c>
      <c r="AU22" s="183">
        <f t="shared" si="13"/>
        <v>12000</v>
      </c>
      <c r="AV22" s="183">
        <f t="shared" si="13"/>
        <v>12000</v>
      </c>
      <c r="AW22" s="183">
        <f t="shared" si="13"/>
        <v>12000</v>
      </c>
      <c r="AX22" s="183">
        <f t="shared" si="13"/>
        <v>12000</v>
      </c>
      <c r="AY22" s="183">
        <f t="shared" si="13"/>
        <v>12000</v>
      </c>
      <c r="AZ22" s="183">
        <f t="shared" ref="AZ22:BI23" si="14">AY22</f>
        <v>12000</v>
      </c>
      <c r="BA22" s="183">
        <f t="shared" si="14"/>
        <v>12000</v>
      </c>
      <c r="BB22" s="183">
        <f t="shared" si="14"/>
        <v>12000</v>
      </c>
      <c r="BC22" s="183">
        <f t="shared" si="14"/>
        <v>12000</v>
      </c>
      <c r="BD22" s="183">
        <f t="shared" si="14"/>
        <v>12000</v>
      </c>
      <c r="BE22" s="183">
        <f t="shared" si="14"/>
        <v>12000</v>
      </c>
      <c r="BF22" s="183">
        <f t="shared" si="14"/>
        <v>12000</v>
      </c>
      <c r="BG22" s="183">
        <f t="shared" si="14"/>
        <v>12000</v>
      </c>
      <c r="BH22" s="183">
        <f t="shared" si="14"/>
        <v>12000</v>
      </c>
      <c r="BI22" s="183">
        <f t="shared" si="14"/>
        <v>12000</v>
      </c>
    </row>
    <row r="23" spans="1:61" x14ac:dyDescent="0.25">
      <c r="A23" s="73" t="s">
        <v>70</v>
      </c>
      <c r="B23" s="188">
        <v>0.05</v>
      </c>
      <c r="C23" s="189">
        <f>B23</f>
        <v>0.05</v>
      </c>
      <c r="D23" s="189">
        <f t="shared" si="11"/>
        <v>0.05</v>
      </c>
      <c r="E23" s="189">
        <f t="shared" si="11"/>
        <v>0.05</v>
      </c>
      <c r="F23" s="189">
        <f t="shared" si="11"/>
        <v>0.05</v>
      </c>
      <c r="G23" s="189">
        <f t="shared" si="11"/>
        <v>0.05</v>
      </c>
      <c r="H23" s="189">
        <f t="shared" si="11"/>
        <v>0.05</v>
      </c>
      <c r="I23" s="189">
        <f t="shared" si="11"/>
        <v>0.05</v>
      </c>
      <c r="J23" s="189">
        <f t="shared" si="11"/>
        <v>0.05</v>
      </c>
      <c r="K23" s="189">
        <f t="shared" si="11"/>
        <v>0.05</v>
      </c>
      <c r="L23" s="189">
        <f t="shared" si="11"/>
        <v>0.05</v>
      </c>
      <c r="M23" s="189">
        <f t="shared" si="11"/>
        <v>0.05</v>
      </c>
      <c r="N23" s="189">
        <f t="shared" si="11"/>
        <v>0.05</v>
      </c>
      <c r="O23" s="189">
        <f t="shared" si="11"/>
        <v>0.05</v>
      </c>
      <c r="P23" s="189">
        <f t="shared" si="11"/>
        <v>0.05</v>
      </c>
      <c r="Q23" s="189">
        <f t="shared" si="11"/>
        <v>0.05</v>
      </c>
      <c r="R23" s="189">
        <f t="shared" si="11"/>
        <v>0.05</v>
      </c>
      <c r="S23" s="189">
        <f t="shared" si="11"/>
        <v>0.05</v>
      </c>
      <c r="T23" s="189">
        <f t="shared" si="12"/>
        <v>0.05</v>
      </c>
      <c r="U23" s="189">
        <f t="shared" si="12"/>
        <v>0.05</v>
      </c>
      <c r="V23" s="189">
        <f t="shared" si="12"/>
        <v>0.05</v>
      </c>
      <c r="W23" s="189">
        <f t="shared" si="12"/>
        <v>0.05</v>
      </c>
      <c r="X23" s="189">
        <f t="shared" si="12"/>
        <v>0.05</v>
      </c>
      <c r="Y23" s="189">
        <f t="shared" si="12"/>
        <v>0.05</v>
      </c>
      <c r="Z23" s="189">
        <f t="shared" si="12"/>
        <v>0.05</v>
      </c>
      <c r="AA23" s="189">
        <f t="shared" si="12"/>
        <v>0.05</v>
      </c>
      <c r="AB23" s="189">
        <f t="shared" si="12"/>
        <v>0.05</v>
      </c>
      <c r="AC23" s="189">
        <f t="shared" si="12"/>
        <v>0.05</v>
      </c>
      <c r="AD23" s="189">
        <f t="shared" si="12"/>
        <v>0.05</v>
      </c>
      <c r="AE23" s="189">
        <f t="shared" si="12"/>
        <v>0.05</v>
      </c>
      <c r="AF23" s="189">
        <f t="shared" si="12"/>
        <v>0.05</v>
      </c>
      <c r="AG23" s="189">
        <f t="shared" si="12"/>
        <v>0.05</v>
      </c>
      <c r="AH23" s="189">
        <f t="shared" si="12"/>
        <v>0.05</v>
      </c>
      <c r="AI23" s="189">
        <f t="shared" si="12"/>
        <v>0.05</v>
      </c>
      <c r="AJ23" s="189">
        <f t="shared" si="13"/>
        <v>0.05</v>
      </c>
      <c r="AK23" s="189">
        <f t="shared" si="13"/>
        <v>0.05</v>
      </c>
      <c r="AL23" s="189">
        <f t="shared" si="13"/>
        <v>0.05</v>
      </c>
      <c r="AM23" s="189">
        <f t="shared" si="13"/>
        <v>0.05</v>
      </c>
      <c r="AN23" s="189">
        <f t="shared" si="13"/>
        <v>0.05</v>
      </c>
      <c r="AO23" s="189">
        <f t="shared" si="13"/>
        <v>0.05</v>
      </c>
      <c r="AP23" s="189">
        <f t="shared" si="13"/>
        <v>0.05</v>
      </c>
      <c r="AQ23" s="189">
        <f t="shared" si="13"/>
        <v>0.05</v>
      </c>
      <c r="AR23" s="189">
        <f t="shared" si="13"/>
        <v>0.05</v>
      </c>
      <c r="AS23" s="189">
        <f t="shared" si="13"/>
        <v>0.05</v>
      </c>
      <c r="AT23" s="189">
        <f t="shared" si="13"/>
        <v>0.05</v>
      </c>
      <c r="AU23" s="189">
        <f t="shared" si="13"/>
        <v>0.05</v>
      </c>
      <c r="AV23" s="189">
        <f t="shared" si="13"/>
        <v>0.05</v>
      </c>
      <c r="AW23" s="189">
        <f t="shared" si="13"/>
        <v>0.05</v>
      </c>
      <c r="AX23" s="189">
        <f t="shared" si="13"/>
        <v>0.05</v>
      </c>
      <c r="AY23" s="189">
        <f t="shared" si="13"/>
        <v>0.05</v>
      </c>
      <c r="AZ23" s="189">
        <f t="shared" si="14"/>
        <v>0.05</v>
      </c>
      <c r="BA23" s="189">
        <f t="shared" si="14"/>
        <v>0.05</v>
      </c>
      <c r="BB23" s="189">
        <f t="shared" si="14"/>
        <v>0.05</v>
      </c>
      <c r="BC23" s="189">
        <f t="shared" si="14"/>
        <v>0.05</v>
      </c>
      <c r="BD23" s="189">
        <f t="shared" si="14"/>
        <v>0.05</v>
      </c>
      <c r="BE23" s="189">
        <f t="shared" si="14"/>
        <v>0.05</v>
      </c>
      <c r="BF23" s="189">
        <f t="shared" si="14"/>
        <v>0.05</v>
      </c>
      <c r="BG23" s="189">
        <f t="shared" si="14"/>
        <v>0.05</v>
      </c>
      <c r="BH23" s="189">
        <f t="shared" si="14"/>
        <v>0.05</v>
      </c>
      <c r="BI23" s="189">
        <f t="shared" si="14"/>
        <v>0.05</v>
      </c>
    </row>
    <row r="24" spans="1:61" x14ac:dyDescent="0.25">
      <c r="A24" s="73" t="s">
        <v>71</v>
      </c>
      <c r="B24" s="183">
        <f t="shared" ref="B24:M24" si="15">(1+B23)*B22</f>
        <v>12600</v>
      </c>
      <c r="C24" s="183">
        <f>(1+C23)*C22</f>
        <v>12600</v>
      </c>
      <c r="D24" s="183">
        <f t="shared" si="15"/>
        <v>12600</v>
      </c>
      <c r="E24" s="183">
        <f t="shared" si="15"/>
        <v>12600</v>
      </c>
      <c r="F24" s="183">
        <f t="shared" si="15"/>
        <v>12600</v>
      </c>
      <c r="G24" s="183">
        <f t="shared" si="15"/>
        <v>12600</v>
      </c>
      <c r="H24" s="183">
        <f t="shared" si="15"/>
        <v>12600</v>
      </c>
      <c r="I24" s="183">
        <f t="shared" si="15"/>
        <v>12600</v>
      </c>
      <c r="J24" s="183">
        <f t="shared" si="15"/>
        <v>12600</v>
      </c>
      <c r="K24" s="183">
        <f t="shared" si="15"/>
        <v>12600</v>
      </c>
      <c r="L24" s="183">
        <f t="shared" si="15"/>
        <v>12600</v>
      </c>
      <c r="M24" s="183">
        <f t="shared" si="15"/>
        <v>12600</v>
      </c>
      <c r="N24" s="183">
        <f>(1+N23)*N22</f>
        <v>12600</v>
      </c>
      <c r="O24" s="183">
        <f t="shared" ref="O24:BI24" si="16">(1+O23)*O22</f>
        <v>12600</v>
      </c>
      <c r="P24" s="183">
        <f t="shared" si="16"/>
        <v>12600</v>
      </c>
      <c r="Q24" s="183">
        <f t="shared" si="16"/>
        <v>12600</v>
      </c>
      <c r="R24" s="183">
        <f t="shared" si="16"/>
        <v>12600</v>
      </c>
      <c r="S24" s="183">
        <f t="shared" si="16"/>
        <v>12600</v>
      </c>
      <c r="T24" s="183">
        <f t="shared" si="16"/>
        <v>12600</v>
      </c>
      <c r="U24" s="183">
        <f t="shared" si="16"/>
        <v>12600</v>
      </c>
      <c r="V24" s="183">
        <f t="shared" si="16"/>
        <v>12600</v>
      </c>
      <c r="W24" s="183">
        <f t="shared" si="16"/>
        <v>12600</v>
      </c>
      <c r="X24" s="183">
        <f t="shared" si="16"/>
        <v>12600</v>
      </c>
      <c r="Y24" s="183">
        <f t="shared" si="16"/>
        <v>12600</v>
      </c>
      <c r="Z24" s="183">
        <f t="shared" si="16"/>
        <v>12600</v>
      </c>
      <c r="AA24" s="183">
        <f t="shared" si="16"/>
        <v>12600</v>
      </c>
      <c r="AB24" s="183">
        <f t="shared" si="16"/>
        <v>12600</v>
      </c>
      <c r="AC24" s="183">
        <f t="shared" si="16"/>
        <v>12600</v>
      </c>
      <c r="AD24" s="183">
        <f t="shared" si="16"/>
        <v>12600</v>
      </c>
      <c r="AE24" s="183">
        <f t="shared" si="16"/>
        <v>12600</v>
      </c>
      <c r="AF24" s="183">
        <f t="shared" si="16"/>
        <v>12600</v>
      </c>
      <c r="AG24" s="183">
        <f t="shared" si="16"/>
        <v>12600</v>
      </c>
      <c r="AH24" s="183">
        <f t="shared" si="16"/>
        <v>12600</v>
      </c>
      <c r="AI24" s="183">
        <f t="shared" si="16"/>
        <v>12600</v>
      </c>
      <c r="AJ24" s="183">
        <f t="shared" si="16"/>
        <v>12600</v>
      </c>
      <c r="AK24" s="183">
        <f t="shared" si="16"/>
        <v>12600</v>
      </c>
      <c r="AL24" s="183">
        <f t="shared" si="16"/>
        <v>12600</v>
      </c>
      <c r="AM24" s="183">
        <f t="shared" si="16"/>
        <v>12600</v>
      </c>
      <c r="AN24" s="183">
        <f t="shared" si="16"/>
        <v>12600</v>
      </c>
      <c r="AO24" s="183">
        <f t="shared" si="16"/>
        <v>12600</v>
      </c>
      <c r="AP24" s="183">
        <f t="shared" si="16"/>
        <v>12600</v>
      </c>
      <c r="AQ24" s="183">
        <f t="shared" si="16"/>
        <v>12600</v>
      </c>
      <c r="AR24" s="183">
        <f t="shared" si="16"/>
        <v>12600</v>
      </c>
      <c r="AS24" s="183">
        <f t="shared" si="16"/>
        <v>12600</v>
      </c>
      <c r="AT24" s="183">
        <f t="shared" si="16"/>
        <v>12600</v>
      </c>
      <c r="AU24" s="183">
        <f t="shared" si="16"/>
        <v>12600</v>
      </c>
      <c r="AV24" s="183">
        <f t="shared" si="16"/>
        <v>12600</v>
      </c>
      <c r="AW24" s="183">
        <f t="shared" si="16"/>
        <v>12600</v>
      </c>
      <c r="AX24" s="183">
        <f t="shared" si="16"/>
        <v>12600</v>
      </c>
      <c r="AY24" s="183">
        <f t="shared" si="16"/>
        <v>12600</v>
      </c>
      <c r="AZ24" s="183">
        <f t="shared" si="16"/>
        <v>12600</v>
      </c>
      <c r="BA24" s="183">
        <f t="shared" si="16"/>
        <v>12600</v>
      </c>
      <c r="BB24" s="183">
        <f t="shared" si="16"/>
        <v>12600</v>
      </c>
      <c r="BC24" s="183">
        <f t="shared" si="16"/>
        <v>12600</v>
      </c>
      <c r="BD24" s="183">
        <f t="shared" si="16"/>
        <v>12600</v>
      </c>
      <c r="BE24" s="183">
        <f t="shared" si="16"/>
        <v>12600</v>
      </c>
      <c r="BF24" s="183">
        <f t="shared" si="16"/>
        <v>12600</v>
      </c>
      <c r="BG24" s="183">
        <f t="shared" si="16"/>
        <v>12600</v>
      </c>
      <c r="BH24" s="183">
        <f t="shared" si="16"/>
        <v>12600</v>
      </c>
      <c r="BI24" s="183">
        <f t="shared" si="16"/>
        <v>12600</v>
      </c>
    </row>
    <row r="26" spans="1:61" x14ac:dyDescent="0.25">
      <c r="A26" s="66" t="s">
        <v>72</v>
      </c>
    </row>
    <row r="27" spans="1:61" x14ac:dyDescent="0.25">
      <c r="A27" s="73" t="s">
        <v>73</v>
      </c>
      <c r="B27" s="97">
        <f>B6*B22/12</f>
        <v>12000</v>
      </c>
      <c r="C27" s="184">
        <f>B31</f>
        <v>16050</v>
      </c>
      <c r="D27" s="184">
        <f t="shared" ref="D27:BI27" si="17">C31</f>
        <v>20100</v>
      </c>
      <c r="E27" s="184">
        <f t="shared" si="17"/>
        <v>24150</v>
      </c>
      <c r="F27" s="184">
        <f t="shared" si="17"/>
        <v>28200</v>
      </c>
      <c r="G27" s="184">
        <f t="shared" si="17"/>
        <v>32250</v>
      </c>
      <c r="H27" s="184">
        <f t="shared" si="17"/>
        <v>36300</v>
      </c>
      <c r="I27" s="184">
        <f t="shared" si="17"/>
        <v>40350</v>
      </c>
      <c r="J27" s="184">
        <f t="shared" si="17"/>
        <v>44400</v>
      </c>
      <c r="K27" s="184">
        <f t="shared" si="17"/>
        <v>48450</v>
      </c>
      <c r="L27" s="184">
        <f t="shared" si="17"/>
        <v>52500</v>
      </c>
      <c r="M27" s="184">
        <f t="shared" si="17"/>
        <v>56550</v>
      </c>
      <c r="N27" s="184">
        <f t="shared" si="17"/>
        <v>60600</v>
      </c>
      <c r="O27" s="184">
        <f t="shared" si="17"/>
        <v>64850</v>
      </c>
      <c r="P27" s="184">
        <f t="shared" si="17"/>
        <v>69100</v>
      </c>
      <c r="Q27" s="184">
        <f t="shared" si="17"/>
        <v>73350</v>
      </c>
      <c r="R27" s="184">
        <f t="shared" si="17"/>
        <v>77600</v>
      </c>
      <c r="S27" s="184">
        <f t="shared" si="17"/>
        <v>81850</v>
      </c>
      <c r="T27" s="184">
        <f t="shared" si="17"/>
        <v>86100</v>
      </c>
      <c r="U27" s="184">
        <f t="shared" si="17"/>
        <v>90350</v>
      </c>
      <c r="V27" s="184">
        <f t="shared" si="17"/>
        <v>94600</v>
      </c>
      <c r="W27" s="184">
        <f t="shared" si="17"/>
        <v>98850</v>
      </c>
      <c r="X27" s="184">
        <f t="shared" si="17"/>
        <v>103100</v>
      </c>
      <c r="Y27" s="184">
        <f t="shared" si="17"/>
        <v>107350</v>
      </c>
      <c r="Z27" s="184">
        <f t="shared" si="17"/>
        <v>111600</v>
      </c>
      <c r="AA27" s="184">
        <f t="shared" si="17"/>
        <v>115000</v>
      </c>
      <c r="AB27" s="184">
        <f t="shared" si="17"/>
        <v>118400</v>
      </c>
      <c r="AC27" s="184">
        <f t="shared" si="17"/>
        <v>121800</v>
      </c>
      <c r="AD27" s="184">
        <f t="shared" si="17"/>
        <v>125200</v>
      </c>
      <c r="AE27" s="184">
        <f t="shared" si="17"/>
        <v>128600</v>
      </c>
      <c r="AF27" s="184">
        <f t="shared" si="17"/>
        <v>132000</v>
      </c>
      <c r="AG27" s="184">
        <f t="shared" si="17"/>
        <v>135400</v>
      </c>
      <c r="AH27" s="184">
        <f t="shared" si="17"/>
        <v>138800</v>
      </c>
      <c r="AI27" s="184">
        <f t="shared" si="17"/>
        <v>142200</v>
      </c>
      <c r="AJ27" s="184">
        <f t="shared" si="17"/>
        <v>145600</v>
      </c>
      <c r="AK27" s="184">
        <f t="shared" si="17"/>
        <v>149000</v>
      </c>
      <c r="AL27" s="184">
        <f t="shared" si="17"/>
        <v>152400</v>
      </c>
      <c r="AM27" s="184">
        <f t="shared" si="17"/>
        <v>155950</v>
      </c>
      <c r="AN27" s="184">
        <f t="shared" si="17"/>
        <v>159500</v>
      </c>
      <c r="AO27" s="184">
        <f t="shared" si="17"/>
        <v>163050</v>
      </c>
      <c r="AP27" s="184">
        <f t="shared" si="17"/>
        <v>166600</v>
      </c>
      <c r="AQ27" s="184">
        <f t="shared" si="17"/>
        <v>170150</v>
      </c>
      <c r="AR27" s="184">
        <f t="shared" si="17"/>
        <v>173700</v>
      </c>
      <c r="AS27" s="184">
        <f t="shared" si="17"/>
        <v>177250</v>
      </c>
      <c r="AT27" s="184">
        <f t="shared" si="17"/>
        <v>180800</v>
      </c>
      <c r="AU27" s="184">
        <f t="shared" si="17"/>
        <v>184350</v>
      </c>
      <c r="AV27" s="184">
        <f t="shared" si="17"/>
        <v>187900</v>
      </c>
      <c r="AW27" s="184">
        <f t="shared" si="17"/>
        <v>191450</v>
      </c>
      <c r="AX27" s="184">
        <f t="shared" si="17"/>
        <v>195000</v>
      </c>
      <c r="AY27" s="184">
        <f t="shared" si="17"/>
        <v>198700</v>
      </c>
      <c r="AZ27" s="184">
        <f t="shared" si="17"/>
        <v>202400</v>
      </c>
      <c r="BA27" s="184">
        <f t="shared" si="17"/>
        <v>206100</v>
      </c>
      <c r="BB27" s="184">
        <f t="shared" si="17"/>
        <v>209800</v>
      </c>
      <c r="BC27" s="184">
        <f t="shared" si="17"/>
        <v>213500</v>
      </c>
      <c r="BD27" s="184">
        <f t="shared" si="17"/>
        <v>217200</v>
      </c>
      <c r="BE27" s="184">
        <f t="shared" si="17"/>
        <v>220900</v>
      </c>
      <c r="BF27" s="184">
        <f t="shared" si="17"/>
        <v>224600</v>
      </c>
      <c r="BG27" s="184">
        <f t="shared" si="17"/>
        <v>228300</v>
      </c>
      <c r="BH27" s="184">
        <f t="shared" si="17"/>
        <v>232000</v>
      </c>
      <c r="BI27" s="184">
        <f t="shared" si="17"/>
        <v>235700</v>
      </c>
    </row>
    <row r="28" spans="1:61" x14ac:dyDescent="0.25">
      <c r="A28" s="170" t="s">
        <v>74</v>
      </c>
      <c r="B28" s="183">
        <f>B7*B22/12</f>
        <v>4000</v>
      </c>
      <c r="C28" s="183">
        <f>C7*C22/12</f>
        <v>4000</v>
      </c>
      <c r="D28" s="183">
        <f t="shared" ref="D28:BI28" si="18">D7*D22/12</f>
        <v>4000</v>
      </c>
      <c r="E28" s="183">
        <f t="shared" si="18"/>
        <v>4000</v>
      </c>
      <c r="F28" s="183">
        <f t="shared" si="18"/>
        <v>4000</v>
      </c>
      <c r="G28" s="183">
        <f t="shared" si="18"/>
        <v>4000</v>
      </c>
      <c r="H28" s="183">
        <f t="shared" si="18"/>
        <v>4000</v>
      </c>
      <c r="I28" s="183">
        <f t="shared" si="18"/>
        <v>4000</v>
      </c>
      <c r="J28" s="183">
        <f t="shared" si="18"/>
        <v>4000</v>
      </c>
      <c r="K28" s="183">
        <f t="shared" si="18"/>
        <v>4000</v>
      </c>
      <c r="L28" s="183">
        <f t="shared" si="18"/>
        <v>4000</v>
      </c>
      <c r="M28" s="183">
        <f t="shared" si="18"/>
        <v>4000</v>
      </c>
      <c r="N28" s="183">
        <f t="shared" si="18"/>
        <v>4000</v>
      </c>
      <c r="O28" s="183">
        <f t="shared" si="18"/>
        <v>4000</v>
      </c>
      <c r="P28" s="183">
        <f t="shared" si="18"/>
        <v>4000</v>
      </c>
      <c r="Q28" s="183">
        <f t="shared" si="18"/>
        <v>4000</v>
      </c>
      <c r="R28" s="183">
        <f t="shared" si="18"/>
        <v>4000</v>
      </c>
      <c r="S28" s="183">
        <f t="shared" si="18"/>
        <v>4000</v>
      </c>
      <c r="T28" s="183">
        <f t="shared" si="18"/>
        <v>4000</v>
      </c>
      <c r="U28" s="183">
        <f t="shared" si="18"/>
        <v>4000</v>
      </c>
      <c r="V28" s="183">
        <f t="shared" si="18"/>
        <v>4000</v>
      </c>
      <c r="W28" s="183">
        <f t="shared" si="18"/>
        <v>4000</v>
      </c>
      <c r="X28" s="183">
        <f t="shared" si="18"/>
        <v>4000</v>
      </c>
      <c r="Y28" s="183">
        <f>Y7*Y22/12</f>
        <v>4000</v>
      </c>
      <c r="Z28" s="183">
        <f t="shared" si="18"/>
        <v>4000</v>
      </c>
      <c r="AA28" s="183">
        <f t="shared" si="18"/>
        <v>4000</v>
      </c>
      <c r="AB28" s="183">
        <f t="shared" si="18"/>
        <v>4000</v>
      </c>
      <c r="AC28" s="183">
        <f t="shared" si="18"/>
        <v>4000</v>
      </c>
      <c r="AD28" s="183">
        <f t="shared" si="18"/>
        <v>4000</v>
      </c>
      <c r="AE28" s="183">
        <f t="shared" si="18"/>
        <v>4000</v>
      </c>
      <c r="AF28" s="183">
        <f t="shared" si="18"/>
        <v>4000</v>
      </c>
      <c r="AG28" s="183">
        <f t="shared" si="18"/>
        <v>4000</v>
      </c>
      <c r="AH28" s="183">
        <f t="shared" si="18"/>
        <v>4000</v>
      </c>
      <c r="AI28" s="183">
        <f t="shared" si="18"/>
        <v>4000</v>
      </c>
      <c r="AJ28" s="183">
        <f t="shared" si="18"/>
        <v>4000</v>
      </c>
      <c r="AK28" s="183">
        <f t="shared" si="18"/>
        <v>4000</v>
      </c>
      <c r="AL28" s="183">
        <f t="shared" si="18"/>
        <v>4000</v>
      </c>
      <c r="AM28" s="183">
        <f t="shared" si="18"/>
        <v>4000</v>
      </c>
      <c r="AN28" s="183">
        <f t="shared" si="18"/>
        <v>4000</v>
      </c>
      <c r="AO28" s="183">
        <f t="shared" si="18"/>
        <v>4000</v>
      </c>
      <c r="AP28" s="183">
        <f t="shared" si="18"/>
        <v>4000</v>
      </c>
      <c r="AQ28" s="183">
        <f t="shared" si="18"/>
        <v>4000</v>
      </c>
      <c r="AR28" s="183">
        <f t="shared" si="18"/>
        <v>4000</v>
      </c>
      <c r="AS28" s="183">
        <f t="shared" si="18"/>
        <v>4000</v>
      </c>
      <c r="AT28" s="183">
        <f t="shared" si="18"/>
        <v>4000</v>
      </c>
      <c r="AU28" s="183">
        <f t="shared" si="18"/>
        <v>4000</v>
      </c>
      <c r="AV28" s="183">
        <f t="shared" si="18"/>
        <v>4000</v>
      </c>
      <c r="AW28" s="183">
        <f t="shared" si="18"/>
        <v>4000</v>
      </c>
      <c r="AX28" s="183">
        <f t="shared" si="18"/>
        <v>4000</v>
      </c>
      <c r="AY28" s="183">
        <f t="shared" si="18"/>
        <v>4000</v>
      </c>
      <c r="AZ28" s="183">
        <f t="shared" si="18"/>
        <v>4000</v>
      </c>
      <c r="BA28" s="183">
        <f t="shared" si="18"/>
        <v>4000</v>
      </c>
      <c r="BB28" s="183">
        <f t="shared" si="18"/>
        <v>4000</v>
      </c>
      <c r="BC28" s="183">
        <f t="shared" si="18"/>
        <v>4000</v>
      </c>
      <c r="BD28" s="183">
        <f t="shared" si="18"/>
        <v>4000</v>
      </c>
      <c r="BE28" s="183">
        <f t="shared" si="18"/>
        <v>4000</v>
      </c>
      <c r="BF28" s="183">
        <f t="shared" si="18"/>
        <v>4000</v>
      </c>
      <c r="BG28" s="183">
        <f t="shared" si="18"/>
        <v>4000</v>
      </c>
      <c r="BH28" s="183">
        <f t="shared" si="18"/>
        <v>4000</v>
      </c>
      <c r="BI28" s="183">
        <f t="shared" si="18"/>
        <v>4000</v>
      </c>
    </row>
    <row r="29" spans="1:61" x14ac:dyDescent="0.25">
      <c r="A29" s="170" t="s">
        <v>75</v>
      </c>
      <c r="B29" s="183">
        <f>B16*(B24-B22)/12</f>
        <v>50</v>
      </c>
      <c r="C29" s="183">
        <f>C16*(C24-C22)/12</f>
        <v>50</v>
      </c>
      <c r="D29" s="183">
        <f t="shared" ref="D29:BI29" si="19">D16*(D24-D22)/12</f>
        <v>50</v>
      </c>
      <c r="E29" s="183">
        <f t="shared" si="19"/>
        <v>50</v>
      </c>
      <c r="F29" s="183">
        <f t="shared" si="19"/>
        <v>50</v>
      </c>
      <c r="G29" s="183">
        <f t="shared" si="19"/>
        <v>50</v>
      </c>
      <c r="H29" s="183">
        <f t="shared" si="19"/>
        <v>50</v>
      </c>
      <c r="I29" s="183">
        <f t="shared" si="19"/>
        <v>50</v>
      </c>
      <c r="J29" s="183">
        <f t="shared" si="19"/>
        <v>50</v>
      </c>
      <c r="K29" s="183">
        <f t="shared" si="19"/>
        <v>50</v>
      </c>
      <c r="L29" s="183">
        <f t="shared" si="19"/>
        <v>50</v>
      </c>
      <c r="M29" s="183">
        <f t="shared" si="19"/>
        <v>50</v>
      </c>
      <c r="N29" s="183">
        <f t="shared" si="19"/>
        <v>250</v>
      </c>
      <c r="O29" s="183">
        <f t="shared" si="19"/>
        <v>250</v>
      </c>
      <c r="P29" s="183">
        <f t="shared" si="19"/>
        <v>250</v>
      </c>
      <c r="Q29" s="183">
        <f t="shared" si="19"/>
        <v>250</v>
      </c>
      <c r="R29" s="183">
        <f t="shared" si="19"/>
        <v>250</v>
      </c>
      <c r="S29" s="183">
        <f t="shared" si="19"/>
        <v>250</v>
      </c>
      <c r="T29" s="183">
        <f t="shared" si="19"/>
        <v>250</v>
      </c>
      <c r="U29" s="183">
        <f t="shared" si="19"/>
        <v>250</v>
      </c>
      <c r="V29" s="183">
        <f t="shared" si="19"/>
        <v>250</v>
      </c>
      <c r="W29" s="183">
        <f t="shared" si="19"/>
        <v>250</v>
      </c>
      <c r="X29" s="183">
        <f>X16*(X24-X22)/12</f>
        <v>250</v>
      </c>
      <c r="Y29" s="183">
        <f t="shared" si="19"/>
        <v>250</v>
      </c>
      <c r="Z29" s="183">
        <f t="shared" si="19"/>
        <v>400</v>
      </c>
      <c r="AA29" s="183">
        <f t="shared" si="19"/>
        <v>400</v>
      </c>
      <c r="AB29" s="183">
        <f t="shared" si="19"/>
        <v>400</v>
      </c>
      <c r="AC29" s="183">
        <f t="shared" si="19"/>
        <v>400</v>
      </c>
      <c r="AD29" s="183">
        <f t="shared" si="19"/>
        <v>400</v>
      </c>
      <c r="AE29" s="183">
        <f t="shared" si="19"/>
        <v>400</v>
      </c>
      <c r="AF29" s="183">
        <f t="shared" si="19"/>
        <v>400</v>
      </c>
      <c r="AG29" s="183">
        <f t="shared" si="19"/>
        <v>400</v>
      </c>
      <c r="AH29" s="183">
        <f t="shared" si="19"/>
        <v>400</v>
      </c>
      <c r="AI29" s="183">
        <f t="shared" si="19"/>
        <v>400</v>
      </c>
      <c r="AJ29" s="183">
        <f t="shared" si="19"/>
        <v>400</v>
      </c>
      <c r="AK29" s="183">
        <f t="shared" si="19"/>
        <v>400</v>
      </c>
      <c r="AL29" s="183">
        <f t="shared" si="19"/>
        <v>550</v>
      </c>
      <c r="AM29" s="183">
        <f t="shared" si="19"/>
        <v>550</v>
      </c>
      <c r="AN29" s="183">
        <f t="shared" si="19"/>
        <v>550</v>
      </c>
      <c r="AO29" s="183">
        <f t="shared" si="19"/>
        <v>550</v>
      </c>
      <c r="AP29" s="183">
        <f t="shared" si="19"/>
        <v>550</v>
      </c>
      <c r="AQ29" s="183">
        <f t="shared" si="19"/>
        <v>550</v>
      </c>
      <c r="AR29" s="183">
        <f t="shared" si="19"/>
        <v>550</v>
      </c>
      <c r="AS29" s="183">
        <f t="shared" si="19"/>
        <v>550</v>
      </c>
      <c r="AT29" s="183">
        <f t="shared" si="19"/>
        <v>550</v>
      </c>
      <c r="AU29" s="183">
        <f t="shared" si="19"/>
        <v>550</v>
      </c>
      <c r="AV29" s="183">
        <f t="shared" si="19"/>
        <v>550</v>
      </c>
      <c r="AW29" s="183">
        <f t="shared" si="19"/>
        <v>550</v>
      </c>
      <c r="AX29" s="183">
        <f t="shared" si="19"/>
        <v>700</v>
      </c>
      <c r="AY29" s="183">
        <f t="shared" si="19"/>
        <v>700</v>
      </c>
      <c r="AZ29" s="183">
        <f t="shared" si="19"/>
        <v>700</v>
      </c>
      <c r="BA29" s="183">
        <f t="shared" si="19"/>
        <v>700</v>
      </c>
      <c r="BB29" s="183">
        <f t="shared" si="19"/>
        <v>700</v>
      </c>
      <c r="BC29" s="183">
        <f t="shared" si="19"/>
        <v>700</v>
      </c>
      <c r="BD29" s="183">
        <f t="shared" si="19"/>
        <v>700</v>
      </c>
      <c r="BE29" s="183">
        <f t="shared" si="19"/>
        <v>700</v>
      </c>
      <c r="BF29" s="183">
        <f t="shared" si="19"/>
        <v>700</v>
      </c>
      <c r="BG29" s="183">
        <f t="shared" si="19"/>
        <v>700</v>
      </c>
      <c r="BH29" s="183">
        <f t="shared" si="19"/>
        <v>700</v>
      </c>
      <c r="BI29" s="183">
        <f t="shared" si="19"/>
        <v>700</v>
      </c>
    </row>
    <row r="30" spans="1:61" x14ac:dyDescent="0.25">
      <c r="A30" s="171" t="s">
        <v>76</v>
      </c>
      <c r="B30" s="185">
        <f>-B15*B22/12</f>
        <v>0</v>
      </c>
      <c r="C30" s="185">
        <f>-C15*C22/12</f>
        <v>0</v>
      </c>
      <c r="D30" s="185">
        <f t="shared" ref="D30:BI30" si="20">-D15*D22/12</f>
        <v>0</v>
      </c>
      <c r="E30" s="185">
        <f t="shared" si="20"/>
        <v>0</v>
      </c>
      <c r="F30" s="185">
        <f t="shared" si="20"/>
        <v>0</v>
      </c>
      <c r="G30" s="185">
        <f t="shared" si="20"/>
        <v>0</v>
      </c>
      <c r="H30" s="185">
        <f t="shared" si="20"/>
        <v>0</v>
      </c>
      <c r="I30" s="185">
        <f t="shared" si="20"/>
        <v>0</v>
      </c>
      <c r="J30" s="185">
        <f t="shared" si="20"/>
        <v>0</v>
      </c>
      <c r="K30" s="185">
        <f t="shared" si="20"/>
        <v>0</v>
      </c>
      <c r="L30" s="185">
        <f t="shared" si="20"/>
        <v>0</v>
      </c>
      <c r="M30" s="185">
        <f t="shared" si="20"/>
        <v>0</v>
      </c>
      <c r="N30" s="185">
        <f t="shared" si="20"/>
        <v>0</v>
      </c>
      <c r="O30" s="185">
        <f t="shared" si="20"/>
        <v>0</v>
      </c>
      <c r="P30" s="185">
        <f t="shared" si="20"/>
        <v>0</v>
      </c>
      <c r="Q30" s="185">
        <f t="shared" si="20"/>
        <v>0</v>
      </c>
      <c r="R30" s="185">
        <f>-R15*R22/12</f>
        <v>0</v>
      </c>
      <c r="S30" s="185">
        <f t="shared" si="20"/>
        <v>0</v>
      </c>
      <c r="T30" s="185">
        <f t="shared" si="20"/>
        <v>0</v>
      </c>
      <c r="U30" s="185">
        <f t="shared" si="20"/>
        <v>0</v>
      </c>
      <c r="V30" s="185">
        <f t="shared" si="20"/>
        <v>0</v>
      </c>
      <c r="W30" s="185">
        <f t="shared" si="20"/>
        <v>0</v>
      </c>
      <c r="X30" s="185">
        <f t="shared" si="20"/>
        <v>0</v>
      </c>
      <c r="Y30" s="185">
        <f t="shared" si="20"/>
        <v>0</v>
      </c>
      <c r="Z30" s="185">
        <f t="shared" si="20"/>
        <v>-1000</v>
      </c>
      <c r="AA30" s="185">
        <f t="shared" si="20"/>
        <v>-1000</v>
      </c>
      <c r="AB30" s="185">
        <f t="shared" si="20"/>
        <v>-1000</v>
      </c>
      <c r="AC30" s="185">
        <f t="shared" si="20"/>
        <v>-1000</v>
      </c>
      <c r="AD30" s="185">
        <f t="shared" si="20"/>
        <v>-1000</v>
      </c>
      <c r="AE30" s="185">
        <f t="shared" si="20"/>
        <v>-1000</v>
      </c>
      <c r="AF30" s="185">
        <f t="shared" si="20"/>
        <v>-1000</v>
      </c>
      <c r="AG30" s="185">
        <f t="shared" si="20"/>
        <v>-1000</v>
      </c>
      <c r="AH30" s="185">
        <f t="shared" si="20"/>
        <v>-1000</v>
      </c>
      <c r="AI30" s="185">
        <f t="shared" si="20"/>
        <v>-1000</v>
      </c>
      <c r="AJ30" s="185">
        <f t="shared" si="20"/>
        <v>-1000</v>
      </c>
      <c r="AK30" s="185">
        <f t="shared" si="20"/>
        <v>-1000</v>
      </c>
      <c r="AL30" s="185">
        <f t="shared" si="20"/>
        <v>-1000</v>
      </c>
      <c r="AM30" s="185">
        <f t="shared" si="20"/>
        <v>-1000</v>
      </c>
      <c r="AN30" s="185">
        <f t="shared" si="20"/>
        <v>-1000</v>
      </c>
      <c r="AO30" s="185">
        <f t="shared" si="20"/>
        <v>-1000</v>
      </c>
      <c r="AP30" s="185">
        <f t="shared" si="20"/>
        <v>-1000</v>
      </c>
      <c r="AQ30" s="185">
        <f t="shared" si="20"/>
        <v>-1000</v>
      </c>
      <c r="AR30" s="185">
        <f t="shared" si="20"/>
        <v>-1000</v>
      </c>
      <c r="AS30" s="185">
        <f t="shared" si="20"/>
        <v>-1000</v>
      </c>
      <c r="AT30" s="185">
        <f t="shared" si="20"/>
        <v>-1000</v>
      </c>
      <c r="AU30" s="185">
        <f t="shared" si="20"/>
        <v>-1000</v>
      </c>
      <c r="AV30" s="185">
        <f t="shared" si="20"/>
        <v>-1000</v>
      </c>
      <c r="AW30" s="185">
        <f t="shared" si="20"/>
        <v>-1000</v>
      </c>
      <c r="AX30" s="185">
        <f t="shared" si="20"/>
        <v>-1000</v>
      </c>
      <c r="AY30" s="185">
        <f t="shared" si="20"/>
        <v>-1000</v>
      </c>
      <c r="AZ30" s="185">
        <f t="shared" si="20"/>
        <v>-1000</v>
      </c>
      <c r="BA30" s="185">
        <f t="shared" si="20"/>
        <v>-1000</v>
      </c>
      <c r="BB30" s="185">
        <f t="shared" si="20"/>
        <v>-1000</v>
      </c>
      <c r="BC30" s="185">
        <f t="shared" si="20"/>
        <v>-1000</v>
      </c>
      <c r="BD30" s="185">
        <f t="shared" si="20"/>
        <v>-1000</v>
      </c>
      <c r="BE30" s="185">
        <f t="shared" si="20"/>
        <v>-1000</v>
      </c>
      <c r="BF30" s="185">
        <f t="shared" si="20"/>
        <v>-1000</v>
      </c>
      <c r="BG30" s="185">
        <f t="shared" si="20"/>
        <v>-1000</v>
      </c>
      <c r="BH30" s="185">
        <f t="shared" si="20"/>
        <v>-1000</v>
      </c>
      <c r="BI30" s="185">
        <f t="shared" si="20"/>
        <v>-1000</v>
      </c>
    </row>
    <row r="31" spans="1:61" x14ac:dyDescent="0.25">
      <c r="A31" s="67" t="s">
        <v>77</v>
      </c>
      <c r="B31" s="70">
        <f>SUM(B27:B30)</f>
        <v>16050</v>
      </c>
      <c r="C31" s="70">
        <f>SUM(C27:C30)</f>
        <v>20100</v>
      </c>
      <c r="D31" s="70">
        <f t="shared" ref="D31:Q31" si="21">SUM(D27:D30)</f>
        <v>24150</v>
      </c>
      <c r="E31" s="70">
        <f t="shared" si="21"/>
        <v>28200</v>
      </c>
      <c r="F31" s="70">
        <f t="shared" si="21"/>
        <v>32250</v>
      </c>
      <c r="G31" s="70">
        <f t="shared" si="21"/>
        <v>36300</v>
      </c>
      <c r="H31" s="70">
        <f t="shared" si="21"/>
        <v>40350</v>
      </c>
      <c r="I31" s="70">
        <f t="shared" si="21"/>
        <v>44400</v>
      </c>
      <c r="J31" s="70">
        <f t="shared" si="21"/>
        <v>48450</v>
      </c>
      <c r="K31" s="70">
        <f t="shared" si="21"/>
        <v>52500</v>
      </c>
      <c r="L31" s="70">
        <f t="shared" si="21"/>
        <v>56550</v>
      </c>
      <c r="M31" s="70">
        <f t="shared" si="21"/>
        <v>60600</v>
      </c>
      <c r="N31" s="70">
        <f t="shared" si="21"/>
        <v>64850</v>
      </c>
      <c r="O31" s="70">
        <f t="shared" si="21"/>
        <v>69100</v>
      </c>
      <c r="P31" s="70">
        <f t="shared" si="21"/>
        <v>73350</v>
      </c>
      <c r="Q31" s="70">
        <f t="shared" si="21"/>
        <v>77600</v>
      </c>
      <c r="R31" s="70">
        <f>SUM(R27:R30)</f>
        <v>81850</v>
      </c>
      <c r="S31" s="70">
        <f t="shared" ref="S31:BI31" si="22">SUM(S27:S30)</f>
        <v>86100</v>
      </c>
      <c r="T31" s="70">
        <f t="shared" si="22"/>
        <v>90350</v>
      </c>
      <c r="U31" s="70">
        <f t="shared" si="22"/>
        <v>94600</v>
      </c>
      <c r="V31" s="70">
        <f t="shared" si="22"/>
        <v>98850</v>
      </c>
      <c r="W31" s="70">
        <f t="shared" si="22"/>
        <v>103100</v>
      </c>
      <c r="X31" s="70">
        <f t="shared" si="22"/>
        <v>107350</v>
      </c>
      <c r="Y31" s="70">
        <f t="shared" si="22"/>
        <v>111600</v>
      </c>
      <c r="Z31" s="70">
        <f t="shared" si="22"/>
        <v>115000</v>
      </c>
      <c r="AA31" s="70">
        <f t="shared" si="22"/>
        <v>118400</v>
      </c>
      <c r="AB31" s="70">
        <f t="shared" si="22"/>
        <v>121800</v>
      </c>
      <c r="AC31" s="70">
        <f t="shared" si="22"/>
        <v>125200</v>
      </c>
      <c r="AD31" s="70">
        <f t="shared" si="22"/>
        <v>128600</v>
      </c>
      <c r="AE31" s="70">
        <f t="shared" si="22"/>
        <v>132000</v>
      </c>
      <c r="AF31" s="70">
        <f t="shared" si="22"/>
        <v>135400</v>
      </c>
      <c r="AG31" s="70">
        <f t="shared" si="22"/>
        <v>138800</v>
      </c>
      <c r="AH31" s="70">
        <f t="shared" si="22"/>
        <v>142200</v>
      </c>
      <c r="AI31" s="70">
        <f t="shared" si="22"/>
        <v>145600</v>
      </c>
      <c r="AJ31" s="70">
        <f t="shared" si="22"/>
        <v>149000</v>
      </c>
      <c r="AK31" s="70">
        <f t="shared" si="22"/>
        <v>152400</v>
      </c>
      <c r="AL31" s="70">
        <f t="shared" si="22"/>
        <v>155950</v>
      </c>
      <c r="AM31" s="70">
        <f t="shared" si="22"/>
        <v>159500</v>
      </c>
      <c r="AN31" s="70">
        <f t="shared" si="22"/>
        <v>163050</v>
      </c>
      <c r="AO31" s="70">
        <f t="shared" si="22"/>
        <v>166600</v>
      </c>
      <c r="AP31" s="70">
        <f t="shared" si="22"/>
        <v>170150</v>
      </c>
      <c r="AQ31" s="70">
        <f t="shared" si="22"/>
        <v>173700</v>
      </c>
      <c r="AR31" s="70">
        <f t="shared" si="22"/>
        <v>177250</v>
      </c>
      <c r="AS31" s="70">
        <f t="shared" si="22"/>
        <v>180800</v>
      </c>
      <c r="AT31" s="70">
        <f t="shared" si="22"/>
        <v>184350</v>
      </c>
      <c r="AU31" s="70">
        <f t="shared" si="22"/>
        <v>187900</v>
      </c>
      <c r="AV31" s="70">
        <f t="shared" si="22"/>
        <v>191450</v>
      </c>
      <c r="AW31" s="70">
        <f t="shared" si="22"/>
        <v>195000</v>
      </c>
      <c r="AX31" s="70">
        <f t="shared" si="22"/>
        <v>198700</v>
      </c>
      <c r="AY31" s="70">
        <f t="shared" si="22"/>
        <v>202400</v>
      </c>
      <c r="AZ31" s="70">
        <f t="shared" si="22"/>
        <v>206100</v>
      </c>
      <c r="BA31" s="70">
        <f t="shared" si="22"/>
        <v>209800</v>
      </c>
      <c r="BB31" s="70">
        <f t="shared" si="22"/>
        <v>213500</v>
      </c>
      <c r="BC31" s="70">
        <f t="shared" si="22"/>
        <v>217200</v>
      </c>
      <c r="BD31" s="70">
        <f t="shared" si="22"/>
        <v>220900</v>
      </c>
      <c r="BE31" s="70">
        <f t="shared" si="22"/>
        <v>224600</v>
      </c>
      <c r="BF31" s="70">
        <f t="shared" si="22"/>
        <v>228300</v>
      </c>
      <c r="BG31" s="70">
        <f t="shared" si="22"/>
        <v>232000</v>
      </c>
      <c r="BH31" s="70">
        <f t="shared" si="22"/>
        <v>235700</v>
      </c>
      <c r="BI31" s="70">
        <f t="shared" si="22"/>
        <v>239400</v>
      </c>
    </row>
    <row r="32" spans="1:61" x14ac:dyDescent="0.25">
      <c r="A32" s="170"/>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row>
    <row r="34" spans="1:61" x14ac:dyDescent="0.25">
      <c r="A34" s="66" t="s">
        <v>78</v>
      </c>
    </row>
    <row r="35" spans="1:61" x14ac:dyDescent="0.25">
      <c r="A35" s="73" t="s">
        <v>252</v>
      </c>
      <c r="B35" s="183">
        <f>B7*B22</f>
        <v>48000</v>
      </c>
      <c r="C35" s="183">
        <f t="shared" ref="C35:BI35" si="23">C7*C22</f>
        <v>48000</v>
      </c>
      <c r="D35" s="183">
        <f t="shared" si="23"/>
        <v>48000</v>
      </c>
      <c r="E35" s="183">
        <f t="shared" si="23"/>
        <v>48000</v>
      </c>
      <c r="F35" s="183">
        <f t="shared" si="23"/>
        <v>48000</v>
      </c>
      <c r="G35" s="183">
        <f t="shared" si="23"/>
        <v>48000</v>
      </c>
      <c r="H35" s="183">
        <f t="shared" si="23"/>
        <v>48000</v>
      </c>
      <c r="I35" s="183">
        <f t="shared" si="23"/>
        <v>48000</v>
      </c>
      <c r="J35" s="183">
        <f t="shared" si="23"/>
        <v>48000</v>
      </c>
      <c r="K35" s="183">
        <f t="shared" si="23"/>
        <v>48000</v>
      </c>
      <c r="L35" s="183">
        <f t="shared" si="23"/>
        <v>48000</v>
      </c>
      <c r="M35" s="183">
        <f t="shared" si="23"/>
        <v>48000</v>
      </c>
      <c r="N35" s="183">
        <f t="shared" si="23"/>
        <v>48000</v>
      </c>
      <c r="O35" s="183">
        <f t="shared" si="23"/>
        <v>48000</v>
      </c>
      <c r="P35" s="183">
        <f t="shared" si="23"/>
        <v>48000</v>
      </c>
      <c r="Q35" s="183">
        <f t="shared" si="23"/>
        <v>48000</v>
      </c>
      <c r="R35" s="183">
        <f t="shared" si="23"/>
        <v>48000</v>
      </c>
      <c r="S35" s="183">
        <f t="shared" si="23"/>
        <v>48000</v>
      </c>
      <c r="T35" s="183">
        <f t="shared" si="23"/>
        <v>48000</v>
      </c>
      <c r="U35" s="183">
        <f t="shared" si="23"/>
        <v>48000</v>
      </c>
      <c r="V35" s="183">
        <f t="shared" si="23"/>
        <v>48000</v>
      </c>
      <c r="W35" s="183">
        <f t="shared" si="23"/>
        <v>48000</v>
      </c>
      <c r="X35" s="183">
        <f t="shared" si="23"/>
        <v>48000</v>
      </c>
      <c r="Y35" s="183">
        <f t="shared" si="23"/>
        <v>48000</v>
      </c>
      <c r="Z35" s="183">
        <f t="shared" si="23"/>
        <v>48000</v>
      </c>
      <c r="AA35" s="183">
        <f t="shared" si="23"/>
        <v>48000</v>
      </c>
      <c r="AB35" s="183">
        <f t="shared" si="23"/>
        <v>48000</v>
      </c>
      <c r="AC35" s="183">
        <f t="shared" si="23"/>
        <v>48000</v>
      </c>
      <c r="AD35" s="183">
        <f t="shared" si="23"/>
        <v>48000</v>
      </c>
      <c r="AE35" s="183">
        <f t="shared" si="23"/>
        <v>48000</v>
      </c>
      <c r="AF35" s="183">
        <f t="shared" si="23"/>
        <v>48000</v>
      </c>
      <c r="AG35" s="183">
        <f t="shared" si="23"/>
        <v>48000</v>
      </c>
      <c r="AH35" s="183">
        <f t="shared" si="23"/>
        <v>48000</v>
      </c>
      <c r="AI35" s="183">
        <f t="shared" si="23"/>
        <v>48000</v>
      </c>
      <c r="AJ35" s="183">
        <f t="shared" si="23"/>
        <v>48000</v>
      </c>
      <c r="AK35" s="183">
        <f t="shared" si="23"/>
        <v>48000</v>
      </c>
      <c r="AL35" s="183">
        <f t="shared" si="23"/>
        <v>48000</v>
      </c>
      <c r="AM35" s="183">
        <f t="shared" si="23"/>
        <v>48000</v>
      </c>
      <c r="AN35" s="183">
        <f t="shared" si="23"/>
        <v>48000</v>
      </c>
      <c r="AO35" s="183">
        <f t="shared" si="23"/>
        <v>48000</v>
      </c>
      <c r="AP35" s="183">
        <f t="shared" si="23"/>
        <v>48000</v>
      </c>
      <c r="AQ35" s="183">
        <f t="shared" si="23"/>
        <v>48000</v>
      </c>
      <c r="AR35" s="183">
        <f t="shared" si="23"/>
        <v>48000</v>
      </c>
      <c r="AS35" s="183">
        <f t="shared" si="23"/>
        <v>48000</v>
      </c>
      <c r="AT35" s="183">
        <f t="shared" si="23"/>
        <v>48000</v>
      </c>
      <c r="AU35" s="183">
        <f t="shared" si="23"/>
        <v>48000</v>
      </c>
      <c r="AV35" s="183">
        <f t="shared" si="23"/>
        <v>48000</v>
      </c>
      <c r="AW35" s="183">
        <f t="shared" si="23"/>
        <v>48000</v>
      </c>
      <c r="AX35" s="183">
        <f t="shared" si="23"/>
        <v>48000</v>
      </c>
      <c r="AY35" s="183">
        <f t="shared" si="23"/>
        <v>48000</v>
      </c>
      <c r="AZ35" s="183">
        <f t="shared" si="23"/>
        <v>48000</v>
      </c>
      <c r="BA35" s="183">
        <f t="shared" si="23"/>
        <v>48000</v>
      </c>
      <c r="BB35" s="183">
        <f t="shared" si="23"/>
        <v>48000</v>
      </c>
      <c r="BC35" s="183">
        <f t="shared" si="23"/>
        <v>48000</v>
      </c>
      <c r="BD35" s="183">
        <f t="shared" si="23"/>
        <v>48000</v>
      </c>
      <c r="BE35" s="183">
        <f t="shared" si="23"/>
        <v>48000</v>
      </c>
      <c r="BF35" s="183">
        <f t="shared" si="23"/>
        <v>48000</v>
      </c>
      <c r="BG35" s="183">
        <f t="shared" si="23"/>
        <v>48000</v>
      </c>
      <c r="BH35" s="183">
        <f t="shared" si="23"/>
        <v>48000</v>
      </c>
      <c r="BI35" s="183">
        <f t="shared" si="23"/>
        <v>48000</v>
      </c>
    </row>
    <row r="36" spans="1:61" x14ac:dyDescent="0.25">
      <c r="A36" s="73" t="s">
        <v>253</v>
      </c>
      <c r="B36" s="183">
        <f>B24*B16</f>
        <v>12600</v>
      </c>
      <c r="C36" s="183">
        <f t="shared" ref="C36:BI36" si="24">C24*C16</f>
        <v>12600</v>
      </c>
      <c r="D36" s="183">
        <f t="shared" si="24"/>
        <v>12600</v>
      </c>
      <c r="E36" s="183">
        <f t="shared" si="24"/>
        <v>12600</v>
      </c>
      <c r="F36" s="183">
        <f t="shared" si="24"/>
        <v>12600</v>
      </c>
      <c r="G36" s="183">
        <f t="shared" si="24"/>
        <v>12600</v>
      </c>
      <c r="H36" s="183">
        <f t="shared" si="24"/>
        <v>12600</v>
      </c>
      <c r="I36" s="183">
        <f t="shared" si="24"/>
        <v>12600</v>
      </c>
      <c r="J36" s="183">
        <f t="shared" si="24"/>
        <v>12600</v>
      </c>
      <c r="K36" s="183">
        <f t="shared" si="24"/>
        <v>12600</v>
      </c>
      <c r="L36" s="183">
        <f t="shared" si="24"/>
        <v>12600</v>
      </c>
      <c r="M36" s="183">
        <f t="shared" si="24"/>
        <v>12600</v>
      </c>
      <c r="N36" s="183">
        <f t="shared" si="24"/>
        <v>63000</v>
      </c>
      <c r="O36" s="183">
        <f t="shared" si="24"/>
        <v>63000</v>
      </c>
      <c r="P36" s="183">
        <f t="shared" si="24"/>
        <v>63000</v>
      </c>
      <c r="Q36" s="183">
        <f t="shared" si="24"/>
        <v>63000</v>
      </c>
      <c r="R36" s="183">
        <f t="shared" si="24"/>
        <v>63000</v>
      </c>
      <c r="S36" s="183">
        <f t="shared" si="24"/>
        <v>63000</v>
      </c>
      <c r="T36" s="183">
        <f t="shared" si="24"/>
        <v>63000</v>
      </c>
      <c r="U36" s="183">
        <f t="shared" si="24"/>
        <v>63000</v>
      </c>
      <c r="V36" s="183">
        <f t="shared" si="24"/>
        <v>63000</v>
      </c>
      <c r="W36" s="183">
        <f t="shared" si="24"/>
        <v>63000</v>
      </c>
      <c r="X36" s="183">
        <f t="shared" si="24"/>
        <v>63000</v>
      </c>
      <c r="Y36" s="183">
        <f t="shared" si="24"/>
        <v>63000</v>
      </c>
      <c r="Z36" s="183">
        <f t="shared" si="24"/>
        <v>100800</v>
      </c>
      <c r="AA36" s="183">
        <f t="shared" si="24"/>
        <v>100800</v>
      </c>
      <c r="AB36" s="183">
        <f t="shared" si="24"/>
        <v>100800</v>
      </c>
      <c r="AC36" s="183">
        <f t="shared" si="24"/>
        <v>100800</v>
      </c>
      <c r="AD36" s="183">
        <f t="shared" si="24"/>
        <v>100800</v>
      </c>
      <c r="AE36" s="183">
        <f t="shared" si="24"/>
        <v>100800</v>
      </c>
      <c r="AF36" s="183">
        <f t="shared" si="24"/>
        <v>100800</v>
      </c>
      <c r="AG36" s="183">
        <f t="shared" si="24"/>
        <v>100800</v>
      </c>
      <c r="AH36" s="183">
        <f t="shared" si="24"/>
        <v>100800</v>
      </c>
      <c r="AI36" s="183">
        <f t="shared" si="24"/>
        <v>100800</v>
      </c>
      <c r="AJ36" s="183">
        <f t="shared" si="24"/>
        <v>100800</v>
      </c>
      <c r="AK36" s="183">
        <f t="shared" si="24"/>
        <v>100800</v>
      </c>
      <c r="AL36" s="183">
        <f t="shared" si="24"/>
        <v>138600</v>
      </c>
      <c r="AM36" s="183">
        <f t="shared" si="24"/>
        <v>138600</v>
      </c>
      <c r="AN36" s="183">
        <f t="shared" si="24"/>
        <v>138600</v>
      </c>
      <c r="AO36" s="183">
        <f t="shared" si="24"/>
        <v>138600</v>
      </c>
      <c r="AP36" s="183">
        <f t="shared" si="24"/>
        <v>138600</v>
      </c>
      <c r="AQ36" s="183">
        <f t="shared" si="24"/>
        <v>138600</v>
      </c>
      <c r="AR36" s="183">
        <f t="shared" si="24"/>
        <v>138600</v>
      </c>
      <c r="AS36" s="183">
        <f t="shared" si="24"/>
        <v>138600</v>
      </c>
      <c r="AT36" s="183">
        <f t="shared" si="24"/>
        <v>138600</v>
      </c>
      <c r="AU36" s="183">
        <f t="shared" si="24"/>
        <v>138600</v>
      </c>
      <c r="AV36" s="183">
        <f t="shared" si="24"/>
        <v>138600</v>
      </c>
      <c r="AW36" s="183">
        <f t="shared" si="24"/>
        <v>138600</v>
      </c>
      <c r="AX36" s="183">
        <f t="shared" si="24"/>
        <v>176400</v>
      </c>
      <c r="AY36" s="183">
        <f t="shared" si="24"/>
        <v>176400</v>
      </c>
      <c r="AZ36" s="183">
        <f t="shared" si="24"/>
        <v>176400</v>
      </c>
      <c r="BA36" s="183">
        <f t="shared" si="24"/>
        <v>176400</v>
      </c>
      <c r="BB36" s="183">
        <f t="shared" si="24"/>
        <v>176400</v>
      </c>
      <c r="BC36" s="183">
        <f t="shared" si="24"/>
        <v>176400</v>
      </c>
      <c r="BD36" s="183">
        <f t="shared" si="24"/>
        <v>176400</v>
      </c>
      <c r="BE36" s="183">
        <f t="shared" si="24"/>
        <v>176400</v>
      </c>
      <c r="BF36" s="183">
        <f t="shared" si="24"/>
        <v>176400</v>
      </c>
      <c r="BG36" s="183">
        <f t="shared" si="24"/>
        <v>176400</v>
      </c>
      <c r="BH36" s="183">
        <f t="shared" si="24"/>
        <v>176400</v>
      </c>
      <c r="BI36" s="183">
        <f t="shared" si="24"/>
        <v>176400</v>
      </c>
    </row>
    <row r="37" spans="1:61" x14ac:dyDescent="0.25">
      <c r="A37" s="73" t="s">
        <v>79</v>
      </c>
      <c r="B37" s="186">
        <f>IFERROR(-(B29+B30)/B27,"N/A")</f>
        <v>-4.1666666666666666E-3</v>
      </c>
      <c r="C37" s="186">
        <f t="shared" ref="C37:BI37" si="25">IFERROR(-(C29+C30)/C27,"N/A")</f>
        <v>-3.1152647975077881E-3</v>
      </c>
      <c r="D37" s="186">
        <f t="shared" si="25"/>
        <v>-2.4875621890547263E-3</v>
      </c>
      <c r="E37" s="186">
        <f t="shared" si="25"/>
        <v>-2.070393374741201E-3</v>
      </c>
      <c r="F37" s="186">
        <f t="shared" si="25"/>
        <v>-1.7730496453900709E-3</v>
      </c>
      <c r="G37" s="186">
        <f t="shared" si="25"/>
        <v>-1.5503875968992248E-3</v>
      </c>
      <c r="H37" s="186">
        <f t="shared" si="25"/>
        <v>-1.3774104683195593E-3</v>
      </c>
      <c r="I37" s="186">
        <f t="shared" si="25"/>
        <v>-1.2391573729863693E-3</v>
      </c>
      <c r="J37" s="186">
        <f t="shared" si="25"/>
        <v>-1.1261261261261261E-3</v>
      </c>
      <c r="K37" s="186">
        <f t="shared" si="25"/>
        <v>-1.0319917440660474E-3</v>
      </c>
      <c r="L37" s="186">
        <f t="shared" si="25"/>
        <v>-9.5238095238095238E-4</v>
      </c>
      <c r="M37" s="186">
        <f t="shared" si="25"/>
        <v>-8.8417329796640137E-4</v>
      </c>
      <c r="N37" s="186">
        <f t="shared" si="25"/>
        <v>-4.125412541254125E-3</v>
      </c>
      <c r="O37" s="186">
        <f t="shared" si="25"/>
        <v>-3.8550501156515036E-3</v>
      </c>
      <c r="P37" s="186">
        <f t="shared" si="25"/>
        <v>-3.6179450072358899E-3</v>
      </c>
      <c r="Q37" s="186">
        <f t="shared" si="25"/>
        <v>-3.4083162917518746E-3</v>
      </c>
      <c r="R37" s="186">
        <f t="shared" si="25"/>
        <v>-3.2216494845360823E-3</v>
      </c>
      <c r="S37" s="186">
        <f t="shared" si="25"/>
        <v>-3.0543677458766036E-3</v>
      </c>
      <c r="T37" s="186">
        <f t="shared" si="25"/>
        <v>-2.9036004645760743E-3</v>
      </c>
      <c r="U37" s="186">
        <f t="shared" si="25"/>
        <v>-2.7670171555063639E-3</v>
      </c>
      <c r="V37" s="186">
        <f t="shared" si="25"/>
        <v>-2.6427061310782241E-3</v>
      </c>
      <c r="W37" s="186">
        <f t="shared" si="25"/>
        <v>-2.5290844714213456E-3</v>
      </c>
      <c r="X37" s="186">
        <f t="shared" si="25"/>
        <v>-2.4248302618816685E-3</v>
      </c>
      <c r="Y37" s="186">
        <f t="shared" si="25"/>
        <v>-2.328830926874709E-3</v>
      </c>
      <c r="Z37" s="186">
        <f t="shared" si="25"/>
        <v>5.3763440860215058E-3</v>
      </c>
      <c r="AA37" s="186">
        <f t="shared" si="25"/>
        <v>5.2173913043478265E-3</v>
      </c>
      <c r="AB37" s="186">
        <f t="shared" si="25"/>
        <v>5.0675675675675678E-3</v>
      </c>
      <c r="AC37" s="186">
        <f t="shared" si="25"/>
        <v>4.9261083743842365E-3</v>
      </c>
      <c r="AD37" s="186">
        <f t="shared" si="25"/>
        <v>4.7923322683706068E-3</v>
      </c>
      <c r="AE37" s="186">
        <f t="shared" si="25"/>
        <v>4.6656298600311046E-3</v>
      </c>
      <c r="AF37" s="186">
        <f t="shared" si="25"/>
        <v>4.5454545454545452E-3</v>
      </c>
      <c r="AG37" s="186">
        <f t="shared" si="25"/>
        <v>4.4313146233382573E-3</v>
      </c>
      <c r="AH37" s="186">
        <f t="shared" si="25"/>
        <v>4.3227665706051877E-3</v>
      </c>
      <c r="AI37" s="186">
        <f t="shared" si="25"/>
        <v>4.2194092827004216E-3</v>
      </c>
      <c r="AJ37" s="186">
        <f t="shared" si="25"/>
        <v>4.120879120879121E-3</v>
      </c>
      <c r="AK37" s="186">
        <f t="shared" si="25"/>
        <v>4.0268456375838931E-3</v>
      </c>
      <c r="AL37" s="186">
        <f t="shared" si="25"/>
        <v>2.952755905511811E-3</v>
      </c>
      <c r="AM37" s="186">
        <f t="shared" si="25"/>
        <v>2.8855402372555306E-3</v>
      </c>
      <c r="AN37" s="186">
        <f t="shared" si="25"/>
        <v>2.8213166144200625E-3</v>
      </c>
      <c r="AO37" s="186">
        <f t="shared" si="25"/>
        <v>2.7598896044158236E-3</v>
      </c>
      <c r="AP37" s="186">
        <f t="shared" si="25"/>
        <v>2.7010804321728693E-3</v>
      </c>
      <c r="AQ37" s="186">
        <f t="shared" si="25"/>
        <v>2.644725242433147E-3</v>
      </c>
      <c r="AR37" s="186">
        <f t="shared" si="25"/>
        <v>2.5906735751295338E-3</v>
      </c>
      <c r="AS37" s="186">
        <f t="shared" si="25"/>
        <v>2.5387870239774331E-3</v>
      </c>
      <c r="AT37" s="186">
        <f t="shared" si="25"/>
        <v>2.4889380530973451E-3</v>
      </c>
      <c r="AU37" s="186">
        <f t="shared" si="25"/>
        <v>2.4410089503661514E-3</v>
      </c>
      <c r="AV37" s="186">
        <f t="shared" si="25"/>
        <v>2.3948908994145821E-3</v>
      </c>
      <c r="AW37" s="186">
        <f t="shared" si="25"/>
        <v>2.3504831548707234E-3</v>
      </c>
      <c r="AX37" s="186">
        <f t="shared" si="25"/>
        <v>1.5384615384615385E-3</v>
      </c>
      <c r="AY37" s="186">
        <f t="shared" si="25"/>
        <v>1.5098137896326119E-3</v>
      </c>
      <c r="AZ37" s="186">
        <f t="shared" si="25"/>
        <v>1.4822134387351778E-3</v>
      </c>
      <c r="BA37" s="186">
        <f t="shared" si="25"/>
        <v>1.455604075691412E-3</v>
      </c>
      <c r="BB37" s="186">
        <f t="shared" si="25"/>
        <v>1.4299332697807435E-3</v>
      </c>
      <c r="BC37" s="186">
        <f t="shared" si="25"/>
        <v>1.405152224824356E-3</v>
      </c>
      <c r="BD37" s="186">
        <f t="shared" si="25"/>
        <v>1.3812154696132596E-3</v>
      </c>
      <c r="BE37" s="186">
        <f t="shared" si="25"/>
        <v>1.358080579447714E-3</v>
      </c>
      <c r="BF37" s="186">
        <f t="shared" si="25"/>
        <v>1.3357079252003562E-3</v>
      </c>
      <c r="BG37" s="186">
        <f t="shared" si="25"/>
        <v>1.3140604467805519E-3</v>
      </c>
      <c r="BH37" s="186">
        <f t="shared" si="25"/>
        <v>1.2931034482758621E-3</v>
      </c>
      <c r="BI37" s="186">
        <f t="shared" si="25"/>
        <v>1.2728044123886295E-3</v>
      </c>
    </row>
    <row r="38" spans="1:61" x14ac:dyDescent="0.25">
      <c r="A38" s="73" t="s">
        <v>80</v>
      </c>
      <c r="B38" s="186">
        <f>IFERROR((B31-B27)/B27,"N/A")</f>
        <v>0.33750000000000002</v>
      </c>
      <c r="C38" s="186">
        <f t="shared" ref="C38:BI38" si="26">IFERROR((C31-C27)/C27,"N/A")</f>
        <v>0.25233644859813081</v>
      </c>
      <c r="D38" s="186">
        <f t="shared" si="26"/>
        <v>0.20149253731343283</v>
      </c>
      <c r="E38" s="186">
        <f t="shared" si="26"/>
        <v>0.16770186335403728</v>
      </c>
      <c r="F38" s="186">
        <f t="shared" si="26"/>
        <v>0.14361702127659576</v>
      </c>
      <c r="G38" s="186">
        <f t="shared" si="26"/>
        <v>0.12558139534883722</v>
      </c>
      <c r="H38" s="186">
        <f t="shared" si="26"/>
        <v>0.1115702479338843</v>
      </c>
      <c r="I38" s="186">
        <f t="shared" si="26"/>
        <v>0.10037174721189591</v>
      </c>
      <c r="J38" s="186">
        <f t="shared" si="26"/>
        <v>9.1216216216216214E-2</v>
      </c>
      <c r="K38" s="186">
        <f t="shared" si="26"/>
        <v>8.3591331269349839E-2</v>
      </c>
      <c r="L38" s="186">
        <f t="shared" si="26"/>
        <v>7.7142857142857138E-2</v>
      </c>
      <c r="M38" s="186">
        <f t="shared" si="26"/>
        <v>7.161803713527852E-2</v>
      </c>
      <c r="N38" s="186">
        <f t="shared" si="26"/>
        <v>7.0132013201320134E-2</v>
      </c>
      <c r="O38" s="186">
        <f t="shared" si="26"/>
        <v>6.5535851966075559E-2</v>
      </c>
      <c r="P38" s="186">
        <f t="shared" si="26"/>
        <v>6.1505065123010128E-2</v>
      </c>
      <c r="Q38" s="186">
        <f t="shared" si="26"/>
        <v>5.7941376959781868E-2</v>
      </c>
      <c r="R38" s="186">
        <f t="shared" si="26"/>
        <v>5.4768041237113402E-2</v>
      </c>
      <c r="S38" s="186">
        <f t="shared" si="26"/>
        <v>5.1924251679902257E-2</v>
      </c>
      <c r="T38" s="186">
        <f t="shared" si="26"/>
        <v>4.9361207897793261E-2</v>
      </c>
      <c r="U38" s="186">
        <f t="shared" si="26"/>
        <v>4.7039291643608191E-2</v>
      </c>
      <c r="V38" s="186">
        <f t="shared" si="26"/>
        <v>4.4926004228329812E-2</v>
      </c>
      <c r="W38" s="186">
        <f t="shared" si="26"/>
        <v>4.2994436014162876E-2</v>
      </c>
      <c r="X38" s="186">
        <f t="shared" si="26"/>
        <v>4.1222114451988361E-2</v>
      </c>
      <c r="Y38" s="186">
        <f t="shared" si="26"/>
        <v>3.959012575687005E-2</v>
      </c>
      <c r="Z38" s="186">
        <f t="shared" si="26"/>
        <v>3.046594982078853E-2</v>
      </c>
      <c r="AA38" s="186">
        <f t="shared" si="26"/>
        <v>2.9565217391304348E-2</v>
      </c>
      <c r="AB38" s="186">
        <f t="shared" si="26"/>
        <v>2.8716216216216218E-2</v>
      </c>
      <c r="AC38" s="186">
        <f t="shared" si="26"/>
        <v>2.7914614121510674E-2</v>
      </c>
      <c r="AD38" s="186">
        <f t="shared" si="26"/>
        <v>2.7156549520766772E-2</v>
      </c>
      <c r="AE38" s="186">
        <f t="shared" si="26"/>
        <v>2.6438569206842923E-2</v>
      </c>
      <c r="AF38" s="186">
        <f t="shared" si="26"/>
        <v>2.5757575757575757E-2</v>
      </c>
      <c r="AG38" s="186">
        <f t="shared" si="26"/>
        <v>2.5110782865583457E-2</v>
      </c>
      <c r="AH38" s="186">
        <f t="shared" si="26"/>
        <v>2.4495677233429394E-2</v>
      </c>
      <c r="AI38" s="186">
        <f t="shared" si="26"/>
        <v>2.3909985935302389E-2</v>
      </c>
      <c r="AJ38" s="186">
        <f t="shared" si="26"/>
        <v>2.3351648351648352E-2</v>
      </c>
      <c r="AK38" s="186">
        <f t="shared" si="26"/>
        <v>2.2818791946308724E-2</v>
      </c>
      <c r="AL38" s="186">
        <f t="shared" si="26"/>
        <v>2.3293963254593177E-2</v>
      </c>
      <c r="AM38" s="186">
        <f t="shared" si="26"/>
        <v>2.2763706316126963E-2</v>
      </c>
      <c r="AN38" s="186">
        <f t="shared" si="26"/>
        <v>2.2257053291536051E-2</v>
      </c>
      <c r="AO38" s="186">
        <f t="shared" si="26"/>
        <v>2.1772462434835941E-2</v>
      </c>
      <c r="AP38" s="186">
        <f t="shared" si="26"/>
        <v>2.1308523409363747E-2</v>
      </c>
      <c r="AQ38" s="186">
        <f t="shared" si="26"/>
        <v>2.0863943579194827E-2</v>
      </c>
      <c r="AR38" s="186">
        <f t="shared" si="26"/>
        <v>2.0437535981577434E-2</v>
      </c>
      <c r="AS38" s="186">
        <f t="shared" si="26"/>
        <v>2.0028208744710861E-2</v>
      </c>
      <c r="AT38" s="186">
        <f t="shared" si="26"/>
        <v>1.9634955752212389E-2</v>
      </c>
      <c r="AU38" s="186">
        <f t="shared" si="26"/>
        <v>1.925684838622186E-2</v>
      </c>
      <c r="AV38" s="186">
        <f t="shared" si="26"/>
        <v>1.8893028206492815E-2</v>
      </c>
      <c r="AW38" s="186">
        <f t="shared" si="26"/>
        <v>1.854270044398015E-2</v>
      </c>
      <c r="AX38" s="186">
        <f t="shared" si="26"/>
        <v>1.8974358974358976E-2</v>
      </c>
      <c r="AY38" s="186">
        <f t="shared" si="26"/>
        <v>1.8621036738802214E-2</v>
      </c>
      <c r="AZ38" s="186">
        <f t="shared" si="26"/>
        <v>1.8280632411067192E-2</v>
      </c>
      <c r="BA38" s="186">
        <f t="shared" si="26"/>
        <v>1.7952450266860747E-2</v>
      </c>
      <c r="BB38" s="186">
        <f t="shared" si="26"/>
        <v>1.7635843660629171E-2</v>
      </c>
      <c r="BC38" s="186">
        <f t="shared" si="26"/>
        <v>1.7330210772833723E-2</v>
      </c>
      <c r="BD38" s="186">
        <f t="shared" si="26"/>
        <v>1.7034990791896871E-2</v>
      </c>
      <c r="BE38" s="186">
        <f t="shared" si="26"/>
        <v>1.6749660479855138E-2</v>
      </c>
      <c r="BF38" s="186">
        <f t="shared" si="26"/>
        <v>1.6473731077471059E-2</v>
      </c>
      <c r="BG38" s="186">
        <f t="shared" si="26"/>
        <v>1.6206745510293472E-2</v>
      </c>
      <c r="BH38" s="186">
        <f t="shared" si="26"/>
        <v>1.5948275862068966E-2</v>
      </c>
      <c r="BI38" s="186">
        <f t="shared" si="26"/>
        <v>1.5697921086126432E-2</v>
      </c>
    </row>
    <row r="39" spans="1:61" x14ac:dyDescent="0.25">
      <c r="A39" s="73" t="s">
        <v>81</v>
      </c>
      <c r="B39" s="183">
        <f>SUM(B28:B30)</f>
        <v>4050</v>
      </c>
      <c r="C39" s="183">
        <f t="shared" ref="C39:BI39" si="27">SUM(C28:C30)</f>
        <v>4050</v>
      </c>
      <c r="D39" s="183">
        <f t="shared" si="27"/>
        <v>4050</v>
      </c>
      <c r="E39" s="183">
        <f t="shared" si="27"/>
        <v>4050</v>
      </c>
      <c r="F39" s="183">
        <f t="shared" si="27"/>
        <v>4050</v>
      </c>
      <c r="G39" s="183">
        <f t="shared" si="27"/>
        <v>4050</v>
      </c>
      <c r="H39" s="183">
        <f t="shared" si="27"/>
        <v>4050</v>
      </c>
      <c r="I39" s="183">
        <f t="shared" si="27"/>
        <v>4050</v>
      </c>
      <c r="J39" s="183">
        <f t="shared" si="27"/>
        <v>4050</v>
      </c>
      <c r="K39" s="183">
        <f t="shared" si="27"/>
        <v>4050</v>
      </c>
      <c r="L39" s="183">
        <f t="shared" si="27"/>
        <v>4050</v>
      </c>
      <c r="M39" s="183">
        <f t="shared" si="27"/>
        <v>4050</v>
      </c>
      <c r="N39" s="183">
        <f t="shared" si="27"/>
        <v>4250</v>
      </c>
      <c r="O39" s="183">
        <f t="shared" si="27"/>
        <v>4250</v>
      </c>
      <c r="P39" s="183">
        <f t="shared" si="27"/>
        <v>4250</v>
      </c>
      <c r="Q39" s="183">
        <f t="shared" si="27"/>
        <v>4250</v>
      </c>
      <c r="R39" s="183">
        <f t="shared" si="27"/>
        <v>4250</v>
      </c>
      <c r="S39" s="183">
        <f t="shared" si="27"/>
        <v>4250</v>
      </c>
      <c r="T39" s="183">
        <f t="shared" si="27"/>
        <v>4250</v>
      </c>
      <c r="U39" s="183">
        <f t="shared" si="27"/>
        <v>4250</v>
      </c>
      <c r="V39" s="183">
        <f t="shared" si="27"/>
        <v>4250</v>
      </c>
      <c r="W39" s="183">
        <f t="shared" si="27"/>
        <v>4250</v>
      </c>
      <c r="X39" s="183">
        <f t="shared" si="27"/>
        <v>4250</v>
      </c>
      <c r="Y39" s="183">
        <f t="shared" si="27"/>
        <v>4250</v>
      </c>
      <c r="Z39" s="183">
        <f t="shared" si="27"/>
        <v>3400</v>
      </c>
      <c r="AA39" s="183">
        <f t="shared" si="27"/>
        <v>3400</v>
      </c>
      <c r="AB39" s="183">
        <f t="shared" si="27"/>
        <v>3400</v>
      </c>
      <c r="AC39" s="183">
        <f t="shared" si="27"/>
        <v>3400</v>
      </c>
      <c r="AD39" s="183">
        <f t="shared" si="27"/>
        <v>3400</v>
      </c>
      <c r="AE39" s="183">
        <f t="shared" si="27"/>
        <v>3400</v>
      </c>
      <c r="AF39" s="183">
        <f t="shared" si="27"/>
        <v>3400</v>
      </c>
      <c r="AG39" s="183">
        <f t="shared" si="27"/>
        <v>3400</v>
      </c>
      <c r="AH39" s="183">
        <f t="shared" si="27"/>
        <v>3400</v>
      </c>
      <c r="AI39" s="183">
        <f t="shared" si="27"/>
        <v>3400</v>
      </c>
      <c r="AJ39" s="183">
        <f t="shared" si="27"/>
        <v>3400</v>
      </c>
      <c r="AK39" s="183">
        <f t="shared" si="27"/>
        <v>3400</v>
      </c>
      <c r="AL39" s="183">
        <f t="shared" si="27"/>
        <v>3550</v>
      </c>
      <c r="AM39" s="183">
        <f t="shared" si="27"/>
        <v>3550</v>
      </c>
      <c r="AN39" s="183">
        <f t="shared" si="27"/>
        <v>3550</v>
      </c>
      <c r="AO39" s="183">
        <f t="shared" si="27"/>
        <v>3550</v>
      </c>
      <c r="AP39" s="183">
        <f t="shared" si="27"/>
        <v>3550</v>
      </c>
      <c r="AQ39" s="183">
        <f t="shared" si="27"/>
        <v>3550</v>
      </c>
      <c r="AR39" s="183">
        <f t="shared" si="27"/>
        <v>3550</v>
      </c>
      <c r="AS39" s="183">
        <f t="shared" si="27"/>
        <v>3550</v>
      </c>
      <c r="AT39" s="183">
        <f t="shared" si="27"/>
        <v>3550</v>
      </c>
      <c r="AU39" s="183">
        <f t="shared" si="27"/>
        <v>3550</v>
      </c>
      <c r="AV39" s="183">
        <f t="shared" si="27"/>
        <v>3550</v>
      </c>
      <c r="AW39" s="183">
        <f t="shared" si="27"/>
        <v>3550</v>
      </c>
      <c r="AX39" s="183">
        <f t="shared" si="27"/>
        <v>3700</v>
      </c>
      <c r="AY39" s="183">
        <f t="shared" si="27"/>
        <v>3700</v>
      </c>
      <c r="AZ39" s="183">
        <f t="shared" si="27"/>
        <v>3700</v>
      </c>
      <c r="BA39" s="183">
        <f t="shared" si="27"/>
        <v>3700</v>
      </c>
      <c r="BB39" s="183">
        <f t="shared" si="27"/>
        <v>3700</v>
      </c>
      <c r="BC39" s="183">
        <f t="shared" si="27"/>
        <v>3700</v>
      </c>
      <c r="BD39" s="183">
        <f t="shared" si="27"/>
        <v>3700</v>
      </c>
      <c r="BE39" s="183">
        <f t="shared" si="27"/>
        <v>3700</v>
      </c>
      <c r="BF39" s="183">
        <f t="shared" si="27"/>
        <v>3700</v>
      </c>
      <c r="BG39" s="183">
        <f t="shared" si="27"/>
        <v>3700</v>
      </c>
      <c r="BH39" s="183">
        <f t="shared" si="27"/>
        <v>3700</v>
      </c>
      <c r="BI39" s="183">
        <f t="shared" si="27"/>
        <v>3700</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P322"/>
  <sheetViews>
    <sheetView zoomScaleNormal="100" workbookViewId="0">
      <pane xSplit="8" ySplit="8" topLeftCell="I9" activePane="bottomRight" state="frozen"/>
      <selection activeCell="C6" sqref="C6"/>
      <selection pane="topRight" activeCell="C6" sqref="C6"/>
      <selection pane="bottomLeft" activeCell="C6" sqref="C6"/>
      <selection pane="bottomRight" activeCell="I9" sqref="I9"/>
    </sheetView>
  </sheetViews>
  <sheetFormatPr defaultRowHeight="15" outlineLevelRow="1" outlineLevelCol="1" x14ac:dyDescent="0.25"/>
  <cols>
    <col min="1" max="1" width="20" style="73" customWidth="1"/>
    <col min="2" max="2" width="26.5703125" style="73" customWidth="1"/>
    <col min="3" max="3" width="17" style="74" customWidth="1" outlineLevel="1"/>
    <col min="4" max="4" width="2.42578125" style="74" customWidth="1" outlineLevel="1"/>
    <col min="5" max="5" width="15.7109375" style="74" customWidth="1" outlineLevel="1"/>
    <col min="6" max="6" width="9.7109375" style="74" customWidth="1" outlineLevel="1"/>
    <col min="7" max="7" width="10.7109375" style="74" customWidth="1" outlineLevel="1"/>
    <col min="8" max="8" width="14.28515625" style="73" customWidth="1" outlineLevel="1"/>
    <col min="9" max="23" width="10.5703125" style="73" customWidth="1"/>
    <col min="24" max="56" width="9.7109375" style="73" customWidth="1"/>
    <col min="57" max="68" width="9.140625" style="73" customWidth="1"/>
    <col min="69" max="16384" width="9.140625" style="73"/>
  </cols>
  <sheetData>
    <row r="1" spans="1:68" ht="21" x14ac:dyDescent="0.35">
      <c r="A1" s="198" t="s">
        <v>82</v>
      </c>
      <c r="B1" s="197"/>
      <c r="C1" s="197"/>
      <c r="D1" s="72"/>
      <c r="E1" s="72"/>
      <c r="F1" s="72"/>
      <c r="G1" s="72"/>
    </row>
    <row r="2" spans="1:68" hidden="1" x14ac:dyDescent="0.25">
      <c r="A2" s="71"/>
      <c r="B2" s="71"/>
    </row>
    <row r="3" spans="1:68" hidden="1" x14ac:dyDescent="0.25">
      <c r="B3" s="75" t="s">
        <v>83</v>
      </c>
      <c r="C3" s="72"/>
      <c r="D3" s="72"/>
      <c r="E3" s="72"/>
      <c r="F3" s="72"/>
      <c r="G3" s="72"/>
      <c r="H3" s="75"/>
    </row>
    <row r="5" spans="1:68" hidden="1" outlineLevel="1" x14ac:dyDescent="0.25">
      <c r="B5" s="73" t="s">
        <v>83</v>
      </c>
      <c r="I5" s="73">
        <f>I7-I6+1</f>
        <v>31</v>
      </c>
      <c r="J5" s="73">
        <f t="shared" ref="J5:BP5" si="0">J7-J6+1</f>
        <v>29</v>
      </c>
      <c r="K5" s="73">
        <f t="shared" si="0"/>
        <v>31</v>
      </c>
      <c r="L5" s="73">
        <f t="shared" si="0"/>
        <v>30</v>
      </c>
      <c r="M5" s="73">
        <f t="shared" si="0"/>
        <v>31</v>
      </c>
      <c r="N5" s="73">
        <f t="shared" si="0"/>
        <v>30</v>
      </c>
      <c r="O5" s="73">
        <f t="shared" si="0"/>
        <v>31</v>
      </c>
      <c r="P5" s="73">
        <f t="shared" si="0"/>
        <v>31</v>
      </c>
      <c r="Q5" s="73">
        <f t="shared" si="0"/>
        <v>30</v>
      </c>
      <c r="R5" s="73">
        <f t="shared" si="0"/>
        <v>31</v>
      </c>
      <c r="S5" s="73">
        <f t="shared" si="0"/>
        <v>30</v>
      </c>
      <c r="T5" s="73">
        <f t="shared" si="0"/>
        <v>31</v>
      </c>
      <c r="U5" s="73">
        <f t="shared" si="0"/>
        <v>31</v>
      </c>
      <c r="V5" s="73">
        <f t="shared" si="0"/>
        <v>28</v>
      </c>
      <c r="W5" s="73">
        <f t="shared" si="0"/>
        <v>31</v>
      </c>
      <c r="X5" s="73">
        <f t="shared" si="0"/>
        <v>30</v>
      </c>
      <c r="Y5" s="73">
        <f t="shared" si="0"/>
        <v>31</v>
      </c>
      <c r="Z5" s="73">
        <f t="shared" si="0"/>
        <v>30</v>
      </c>
      <c r="AA5" s="73">
        <f t="shared" si="0"/>
        <v>31</v>
      </c>
      <c r="AB5" s="73">
        <f t="shared" si="0"/>
        <v>31</v>
      </c>
      <c r="AC5" s="73">
        <f t="shared" si="0"/>
        <v>30</v>
      </c>
      <c r="AD5" s="73">
        <f t="shared" si="0"/>
        <v>31</v>
      </c>
      <c r="AE5" s="73">
        <f t="shared" si="0"/>
        <v>30</v>
      </c>
      <c r="AF5" s="73">
        <f t="shared" si="0"/>
        <v>31</v>
      </c>
      <c r="AG5" s="73">
        <f t="shared" si="0"/>
        <v>31</v>
      </c>
      <c r="AH5" s="73">
        <f t="shared" si="0"/>
        <v>28</v>
      </c>
      <c r="AI5" s="73">
        <f t="shared" si="0"/>
        <v>31</v>
      </c>
      <c r="AJ5" s="73">
        <f t="shared" si="0"/>
        <v>30</v>
      </c>
      <c r="AK5" s="73">
        <f t="shared" si="0"/>
        <v>31</v>
      </c>
      <c r="AL5" s="73">
        <f t="shared" si="0"/>
        <v>30</v>
      </c>
      <c r="AM5" s="73">
        <f t="shared" si="0"/>
        <v>31</v>
      </c>
      <c r="AN5" s="73">
        <f t="shared" si="0"/>
        <v>31</v>
      </c>
      <c r="AO5" s="73">
        <f t="shared" si="0"/>
        <v>30</v>
      </c>
      <c r="AP5" s="73">
        <f t="shared" si="0"/>
        <v>31</v>
      </c>
      <c r="AQ5" s="73">
        <f t="shared" si="0"/>
        <v>30</v>
      </c>
      <c r="AR5" s="73">
        <f t="shared" si="0"/>
        <v>31</v>
      </c>
      <c r="AS5" s="73">
        <f t="shared" si="0"/>
        <v>31</v>
      </c>
      <c r="AT5" s="73">
        <f t="shared" si="0"/>
        <v>28</v>
      </c>
      <c r="AU5" s="73">
        <f t="shared" si="0"/>
        <v>31</v>
      </c>
      <c r="AV5" s="73">
        <f t="shared" si="0"/>
        <v>30</v>
      </c>
      <c r="AW5" s="73">
        <f t="shared" si="0"/>
        <v>31</v>
      </c>
      <c r="AX5" s="73">
        <f t="shared" si="0"/>
        <v>30</v>
      </c>
      <c r="AY5" s="73">
        <f t="shared" si="0"/>
        <v>31</v>
      </c>
      <c r="AZ5" s="73">
        <f t="shared" si="0"/>
        <v>31</v>
      </c>
      <c r="BA5" s="73">
        <f t="shared" si="0"/>
        <v>30</v>
      </c>
      <c r="BB5" s="73">
        <f t="shared" si="0"/>
        <v>31</v>
      </c>
      <c r="BC5" s="73">
        <f t="shared" si="0"/>
        <v>30</v>
      </c>
      <c r="BD5" s="73">
        <f t="shared" si="0"/>
        <v>31</v>
      </c>
      <c r="BE5" s="73">
        <f t="shared" si="0"/>
        <v>31</v>
      </c>
      <c r="BF5" s="73">
        <f t="shared" si="0"/>
        <v>29</v>
      </c>
      <c r="BG5" s="73">
        <f t="shared" si="0"/>
        <v>31</v>
      </c>
      <c r="BH5" s="73">
        <f t="shared" si="0"/>
        <v>30</v>
      </c>
      <c r="BI5" s="73">
        <f t="shared" si="0"/>
        <v>31</v>
      </c>
      <c r="BJ5" s="73">
        <f t="shared" si="0"/>
        <v>30</v>
      </c>
      <c r="BK5" s="73">
        <f t="shared" si="0"/>
        <v>31</v>
      </c>
      <c r="BL5" s="73">
        <f t="shared" si="0"/>
        <v>31</v>
      </c>
      <c r="BM5" s="73">
        <f t="shared" si="0"/>
        <v>30</v>
      </c>
      <c r="BN5" s="73">
        <f t="shared" si="0"/>
        <v>31</v>
      </c>
      <c r="BO5" s="73">
        <f t="shared" si="0"/>
        <v>30</v>
      </c>
      <c r="BP5" s="73">
        <f t="shared" si="0"/>
        <v>31</v>
      </c>
    </row>
    <row r="6" spans="1:68" hidden="1" outlineLevel="1" x14ac:dyDescent="0.25">
      <c r="I6" s="168">
        <f t="shared" ref="I6:BP6" si="1">I8</f>
        <v>42370</v>
      </c>
      <c r="J6" s="168">
        <f t="shared" si="1"/>
        <v>42401</v>
      </c>
      <c r="K6" s="168">
        <f t="shared" si="1"/>
        <v>42430</v>
      </c>
      <c r="L6" s="168">
        <f t="shared" si="1"/>
        <v>42461</v>
      </c>
      <c r="M6" s="168">
        <f t="shared" si="1"/>
        <v>42491</v>
      </c>
      <c r="N6" s="168">
        <f t="shared" si="1"/>
        <v>42522</v>
      </c>
      <c r="O6" s="168">
        <f t="shared" si="1"/>
        <v>42552</v>
      </c>
      <c r="P6" s="168">
        <f t="shared" si="1"/>
        <v>42583</v>
      </c>
      <c r="Q6" s="168">
        <f t="shared" si="1"/>
        <v>42614</v>
      </c>
      <c r="R6" s="168">
        <f t="shared" si="1"/>
        <v>42644</v>
      </c>
      <c r="S6" s="168">
        <f t="shared" si="1"/>
        <v>42675</v>
      </c>
      <c r="T6" s="168">
        <f t="shared" si="1"/>
        <v>42705</v>
      </c>
      <c r="U6" s="168">
        <f t="shared" si="1"/>
        <v>42736</v>
      </c>
      <c r="V6" s="168">
        <f t="shared" si="1"/>
        <v>42767</v>
      </c>
      <c r="W6" s="168">
        <f t="shared" si="1"/>
        <v>42795</v>
      </c>
      <c r="X6" s="168">
        <f t="shared" si="1"/>
        <v>42826</v>
      </c>
      <c r="Y6" s="168">
        <f t="shared" si="1"/>
        <v>42856</v>
      </c>
      <c r="Z6" s="168">
        <f t="shared" si="1"/>
        <v>42887</v>
      </c>
      <c r="AA6" s="168">
        <f t="shared" si="1"/>
        <v>42917</v>
      </c>
      <c r="AB6" s="168">
        <f t="shared" si="1"/>
        <v>42948</v>
      </c>
      <c r="AC6" s="168">
        <f t="shared" si="1"/>
        <v>42979</v>
      </c>
      <c r="AD6" s="168">
        <f t="shared" si="1"/>
        <v>43009</v>
      </c>
      <c r="AE6" s="168">
        <f t="shared" si="1"/>
        <v>43040</v>
      </c>
      <c r="AF6" s="168">
        <f t="shared" si="1"/>
        <v>43070</v>
      </c>
      <c r="AG6" s="168">
        <f t="shared" si="1"/>
        <v>43101</v>
      </c>
      <c r="AH6" s="168">
        <f t="shared" si="1"/>
        <v>43132</v>
      </c>
      <c r="AI6" s="168">
        <f t="shared" si="1"/>
        <v>43160</v>
      </c>
      <c r="AJ6" s="168">
        <f t="shared" si="1"/>
        <v>43191</v>
      </c>
      <c r="AK6" s="168">
        <f t="shared" si="1"/>
        <v>43221</v>
      </c>
      <c r="AL6" s="168">
        <f t="shared" si="1"/>
        <v>43252</v>
      </c>
      <c r="AM6" s="168">
        <f t="shared" si="1"/>
        <v>43282</v>
      </c>
      <c r="AN6" s="168">
        <f t="shared" si="1"/>
        <v>43313</v>
      </c>
      <c r="AO6" s="168">
        <f t="shared" si="1"/>
        <v>43344</v>
      </c>
      <c r="AP6" s="168">
        <f t="shared" si="1"/>
        <v>43374</v>
      </c>
      <c r="AQ6" s="168">
        <f t="shared" si="1"/>
        <v>43405</v>
      </c>
      <c r="AR6" s="168">
        <f t="shared" si="1"/>
        <v>43435</v>
      </c>
      <c r="AS6" s="168">
        <f t="shared" si="1"/>
        <v>43466</v>
      </c>
      <c r="AT6" s="168">
        <f t="shared" si="1"/>
        <v>43497</v>
      </c>
      <c r="AU6" s="168">
        <f t="shared" si="1"/>
        <v>43525</v>
      </c>
      <c r="AV6" s="168">
        <f t="shared" si="1"/>
        <v>43556</v>
      </c>
      <c r="AW6" s="168">
        <f t="shared" si="1"/>
        <v>43586</v>
      </c>
      <c r="AX6" s="168">
        <f t="shared" si="1"/>
        <v>43617</v>
      </c>
      <c r="AY6" s="168">
        <f t="shared" si="1"/>
        <v>43647</v>
      </c>
      <c r="AZ6" s="168">
        <f t="shared" si="1"/>
        <v>43678</v>
      </c>
      <c r="BA6" s="168">
        <f t="shared" si="1"/>
        <v>43709</v>
      </c>
      <c r="BB6" s="168">
        <f t="shared" si="1"/>
        <v>43739</v>
      </c>
      <c r="BC6" s="168">
        <f t="shared" si="1"/>
        <v>43770</v>
      </c>
      <c r="BD6" s="168">
        <f t="shared" si="1"/>
        <v>43800</v>
      </c>
      <c r="BE6" s="168">
        <f t="shared" si="1"/>
        <v>43831</v>
      </c>
      <c r="BF6" s="168">
        <f t="shared" si="1"/>
        <v>43862</v>
      </c>
      <c r="BG6" s="168">
        <f t="shared" si="1"/>
        <v>43891</v>
      </c>
      <c r="BH6" s="168">
        <f t="shared" si="1"/>
        <v>43922</v>
      </c>
      <c r="BI6" s="168">
        <f t="shared" si="1"/>
        <v>43952</v>
      </c>
      <c r="BJ6" s="168">
        <f t="shared" si="1"/>
        <v>43983</v>
      </c>
      <c r="BK6" s="168">
        <f t="shared" si="1"/>
        <v>44013</v>
      </c>
      <c r="BL6" s="168">
        <f t="shared" si="1"/>
        <v>44044</v>
      </c>
      <c r="BM6" s="168">
        <f t="shared" si="1"/>
        <v>44075</v>
      </c>
      <c r="BN6" s="168">
        <f t="shared" si="1"/>
        <v>44105</v>
      </c>
      <c r="BO6" s="168">
        <f t="shared" si="1"/>
        <v>44136</v>
      </c>
      <c r="BP6" s="168">
        <f t="shared" si="1"/>
        <v>44166</v>
      </c>
    </row>
    <row r="7" spans="1:68" hidden="1" outlineLevel="1" x14ac:dyDescent="0.25">
      <c r="I7" s="168">
        <f t="shared" ref="I7:BP7" si="2">EOMONTH(I6,0)</f>
        <v>42400</v>
      </c>
      <c r="J7" s="168">
        <f t="shared" si="2"/>
        <v>42429</v>
      </c>
      <c r="K7" s="168">
        <f t="shared" si="2"/>
        <v>42460</v>
      </c>
      <c r="L7" s="168">
        <f t="shared" si="2"/>
        <v>42490</v>
      </c>
      <c r="M7" s="168">
        <f t="shared" si="2"/>
        <v>42521</v>
      </c>
      <c r="N7" s="168">
        <f t="shared" si="2"/>
        <v>42551</v>
      </c>
      <c r="O7" s="168">
        <f t="shared" si="2"/>
        <v>42582</v>
      </c>
      <c r="P7" s="168">
        <f t="shared" si="2"/>
        <v>42613</v>
      </c>
      <c r="Q7" s="168">
        <f t="shared" si="2"/>
        <v>42643</v>
      </c>
      <c r="R7" s="168">
        <f t="shared" si="2"/>
        <v>42674</v>
      </c>
      <c r="S7" s="168">
        <f t="shared" si="2"/>
        <v>42704</v>
      </c>
      <c r="T7" s="168">
        <f t="shared" si="2"/>
        <v>42735</v>
      </c>
      <c r="U7" s="168">
        <f t="shared" si="2"/>
        <v>42766</v>
      </c>
      <c r="V7" s="168">
        <f t="shared" si="2"/>
        <v>42794</v>
      </c>
      <c r="W7" s="168">
        <f t="shared" si="2"/>
        <v>42825</v>
      </c>
      <c r="X7" s="168">
        <f t="shared" si="2"/>
        <v>42855</v>
      </c>
      <c r="Y7" s="168">
        <f t="shared" si="2"/>
        <v>42886</v>
      </c>
      <c r="Z7" s="168">
        <f t="shared" si="2"/>
        <v>42916</v>
      </c>
      <c r="AA7" s="168">
        <f t="shared" si="2"/>
        <v>42947</v>
      </c>
      <c r="AB7" s="168">
        <f t="shared" si="2"/>
        <v>42978</v>
      </c>
      <c r="AC7" s="168">
        <f t="shared" si="2"/>
        <v>43008</v>
      </c>
      <c r="AD7" s="168">
        <f t="shared" si="2"/>
        <v>43039</v>
      </c>
      <c r="AE7" s="168">
        <f t="shared" si="2"/>
        <v>43069</v>
      </c>
      <c r="AF7" s="168">
        <f t="shared" si="2"/>
        <v>43100</v>
      </c>
      <c r="AG7" s="168">
        <f t="shared" si="2"/>
        <v>43131</v>
      </c>
      <c r="AH7" s="168">
        <f t="shared" si="2"/>
        <v>43159</v>
      </c>
      <c r="AI7" s="168">
        <f t="shared" si="2"/>
        <v>43190</v>
      </c>
      <c r="AJ7" s="168">
        <f t="shared" si="2"/>
        <v>43220</v>
      </c>
      <c r="AK7" s="168">
        <f t="shared" si="2"/>
        <v>43251</v>
      </c>
      <c r="AL7" s="168">
        <f t="shared" si="2"/>
        <v>43281</v>
      </c>
      <c r="AM7" s="168">
        <f t="shared" si="2"/>
        <v>43312</v>
      </c>
      <c r="AN7" s="168">
        <f t="shared" si="2"/>
        <v>43343</v>
      </c>
      <c r="AO7" s="168">
        <f t="shared" si="2"/>
        <v>43373</v>
      </c>
      <c r="AP7" s="168">
        <f t="shared" si="2"/>
        <v>43404</v>
      </c>
      <c r="AQ7" s="168">
        <f t="shared" si="2"/>
        <v>43434</v>
      </c>
      <c r="AR7" s="168">
        <f t="shared" si="2"/>
        <v>43465</v>
      </c>
      <c r="AS7" s="168">
        <f t="shared" si="2"/>
        <v>43496</v>
      </c>
      <c r="AT7" s="168">
        <f t="shared" si="2"/>
        <v>43524</v>
      </c>
      <c r="AU7" s="168">
        <f t="shared" si="2"/>
        <v>43555</v>
      </c>
      <c r="AV7" s="168">
        <f t="shared" si="2"/>
        <v>43585</v>
      </c>
      <c r="AW7" s="168">
        <f t="shared" si="2"/>
        <v>43616</v>
      </c>
      <c r="AX7" s="168">
        <f t="shared" si="2"/>
        <v>43646</v>
      </c>
      <c r="AY7" s="168">
        <f t="shared" si="2"/>
        <v>43677</v>
      </c>
      <c r="AZ7" s="168">
        <f t="shared" si="2"/>
        <v>43708</v>
      </c>
      <c r="BA7" s="168">
        <f t="shared" si="2"/>
        <v>43738</v>
      </c>
      <c r="BB7" s="168">
        <f t="shared" si="2"/>
        <v>43769</v>
      </c>
      <c r="BC7" s="168">
        <f t="shared" si="2"/>
        <v>43799</v>
      </c>
      <c r="BD7" s="168">
        <f t="shared" si="2"/>
        <v>43830</v>
      </c>
      <c r="BE7" s="168">
        <f t="shared" si="2"/>
        <v>43861</v>
      </c>
      <c r="BF7" s="168">
        <f t="shared" si="2"/>
        <v>43890</v>
      </c>
      <c r="BG7" s="168">
        <f t="shared" si="2"/>
        <v>43921</v>
      </c>
      <c r="BH7" s="168">
        <f t="shared" si="2"/>
        <v>43951</v>
      </c>
      <c r="BI7" s="168">
        <f t="shared" si="2"/>
        <v>43982</v>
      </c>
      <c r="BJ7" s="168">
        <f t="shared" si="2"/>
        <v>44012</v>
      </c>
      <c r="BK7" s="168">
        <f t="shared" si="2"/>
        <v>44043</v>
      </c>
      <c r="BL7" s="168">
        <f t="shared" si="2"/>
        <v>44074</v>
      </c>
      <c r="BM7" s="168">
        <f t="shared" si="2"/>
        <v>44104</v>
      </c>
      <c r="BN7" s="168">
        <f t="shared" si="2"/>
        <v>44135</v>
      </c>
      <c r="BO7" s="168">
        <f t="shared" si="2"/>
        <v>44165</v>
      </c>
      <c r="BP7" s="168">
        <f t="shared" si="2"/>
        <v>44196</v>
      </c>
    </row>
    <row r="8" spans="1:68" collapsed="1" x14ac:dyDescent="0.25">
      <c r="B8" s="75"/>
      <c r="I8" s="76">
        <f>Controls!B5</f>
        <v>42370</v>
      </c>
      <c r="J8" s="76">
        <f>DATE(YEAR(I8),MONTH(I8)+1,DAY(I8))</f>
        <v>42401</v>
      </c>
      <c r="K8" s="76">
        <f t="shared" ref="K8:BP8" si="3">DATE(YEAR(J8),MONTH(J8)+1,DAY(J8))</f>
        <v>42430</v>
      </c>
      <c r="L8" s="76">
        <f t="shared" si="3"/>
        <v>42461</v>
      </c>
      <c r="M8" s="76">
        <f t="shared" si="3"/>
        <v>42491</v>
      </c>
      <c r="N8" s="76">
        <f t="shared" si="3"/>
        <v>42522</v>
      </c>
      <c r="O8" s="76">
        <f t="shared" si="3"/>
        <v>42552</v>
      </c>
      <c r="P8" s="76">
        <f t="shared" si="3"/>
        <v>42583</v>
      </c>
      <c r="Q8" s="76">
        <f t="shared" si="3"/>
        <v>42614</v>
      </c>
      <c r="R8" s="76">
        <f t="shared" si="3"/>
        <v>42644</v>
      </c>
      <c r="S8" s="76">
        <f t="shared" si="3"/>
        <v>42675</v>
      </c>
      <c r="T8" s="76">
        <f t="shared" si="3"/>
        <v>42705</v>
      </c>
      <c r="U8" s="76">
        <f t="shared" si="3"/>
        <v>42736</v>
      </c>
      <c r="V8" s="76">
        <f t="shared" si="3"/>
        <v>42767</v>
      </c>
      <c r="W8" s="76">
        <f t="shared" si="3"/>
        <v>42795</v>
      </c>
      <c r="X8" s="76">
        <f t="shared" si="3"/>
        <v>42826</v>
      </c>
      <c r="Y8" s="76">
        <f t="shared" si="3"/>
        <v>42856</v>
      </c>
      <c r="Z8" s="76">
        <f t="shared" si="3"/>
        <v>42887</v>
      </c>
      <c r="AA8" s="76">
        <f t="shared" si="3"/>
        <v>42917</v>
      </c>
      <c r="AB8" s="76">
        <f t="shared" si="3"/>
        <v>42948</v>
      </c>
      <c r="AC8" s="76">
        <f t="shared" si="3"/>
        <v>42979</v>
      </c>
      <c r="AD8" s="76">
        <f t="shared" si="3"/>
        <v>43009</v>
      </c>
      <c r="AE8" s="76">
        <f t="shared" si="3"/>
        <v>43040</v>
      </c>
      <c r="AF8" s="76">
        <f t="shared" si="3"/>
        <v>43070</v>
      </c>
      <c r="AG8" s="76">
        <f t="shared" si="3"/>
        <v>43101</v>
      </c>
      <c r="AH8" s="76">
        <f t="shared" si="3"/>
        <v>43132</v>
      </c>
      <c r="AI8" s="76">
        <f t="shared" si="3"/>
        <v>43160</v>
      </c>
      <c r="AJ8" s="76">
        <f t="shared" si="3"/>
        <v>43191</v>
      </c>
      <c r="AK8" s="76">
        <f t="shared" si="3"/>
        <v>43221</v>
      </c>
      <c r="AL8" s="76">
        <f t="shared" si="3"/>
        <v>43252</v>
      </c>
      <c r="AM8" s="76">
        <f t="shared" si="3"/>
        <v>43282</v>
      </c>
      <c r="AN8" s="76">
        <f t="shared" si="3"/>
        <v>43313</v>
      </c>
      <c r="AO8" s="76">
        <f t="shared" si="3"/>
        <v>43344</v>
      </c>
      <c r="AP8" s="76">
        <f t="shared" si="3"/>
        <v>43374</v>
      </c>
      <c r="AQ8" s="76">
        <f t="shared" si="3"/>
        <v>43405</v>
      </c>
      <c r="AR8" s="76">
        <f t="shared" si="3"/>
        <v>43435</v>
      </c>
      <c r="AS8" s="76">
        <f t="shared" si="3"/>
        <v>43466</v>
      </c>
      <c r="AT8" s="76">
        <f t="shared" si="3"/>
        <v>43497</v>
      </c>
      <c r="AU8" s="76">
        <f t="shared" si="3"/>
        <v>43525</v>
      </c>
      <c r="AV8" s="76">
        <f t="shared" si="3"/>
        <v>43556</v>
      </c>
      <c r="AW8" s="76">
        <f t="shared" si="3"/>
        <v>43586</v>
      </c>
      <c r="AX8" s="76">
        <f t="shared" si="3"/>
        <v>43617</v>
      </c>
      <c r="AY8" s="76">
        <f t="shared" si="3"/>
        <v>43647</v>
      </c>
      <c r="AZ8" s="76">
        <f t="shared" si="3"/>
        <v>43678</v>
      </c>
      <c r="BA8" s="76">
        <f t="shared" si="3"/>
        <v>43709</v>
      </c>
      <c r="BB8" s="76">
        <f t="shared" si="3"/>
        <v>43739</v>
      </c>
      <c r="BC8" s="76">
        <f t="shared" si="3"/>
        <v>43770</v>
      </c>
      <c r="BD8" s="76">
        <f t="shared" si="3"/>
        <v>43800</v>
      </c>
      <c r="BE8" s="76">
        <f t="shared" si="3"/>
        <v>43831</v>
      </c>
      <c r="BF8" s="76">
        <f t="shared" si="3"/>
        <v>43862</v>
      </c>
      <c r="BG8" s="76">
        <f t="shared" si="3"/>
        <v>43891</v>
      </c>
      <c r="BH8" s="76">
        <f t="shared" si="3"/>
        <v>43922</v>
      </c>
      <c r="BI8" s="76">
        <f t="shared" si="3"/>
        <v>43952</v>
      </c>
      <c r="BJ8" s="76">
        <f t="shared" si="3"/>
        <v>43983</v>
      </c>
      <c r="BK8" s="76">
        <f t="shared" si="3"/>
        <v>44013</v>
      </c>
      <c r="BL8" s="76">
        <f t="shared" si="3"/>
        <v>44044</v>
      </c>
      <c r="BM8" s="76">
        <f t="shared" si="3"/>
        <v>44075</v>
      </c>
      <c r="BN8" s="76">
        <f t="shared" si="3"/>
        <v>44105</v>
      </c>
      <c r="BO8" s="76">
        <f t="shared" si="3"/>
        <v>44136</v>
      </c>
      <c r="BP8" s="76">
        <f t="shared" si="3"/>
        <v>44166</v>
      </c>
    </row>
    <row r="9" spans="1:68" x14ac:dyDescent="0.25">
      <c r="B9" s="77" t="s">
        <v>219</v>
      </c>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row>
    <row r="10" spans="1:68" x14ac:dyDescent="0.25">
      <c r="A10" s="73" t="s">
        <v>84</v>
      </c>
      <c r="B10" s="79" t="s">
        <v>85</v>
      </c>
      <c r="I10" s="80">
        <f t="shared" ref="I10:X25" si="4">SUMIF($B$61:$B$633,TRIM($B10),INDEX($I$61:$BP$633,0,MATCH(I$8,$I$8:$BP$8,0)))</f>
        <v>77050</v>
      </c>
      <c r="J10" s="80">
        <f t="shared" si="4"/>
        <v>77050</v>
      </c>
      <c r="K10" s="80">
        <f t="shared" si="4"/>
        <v>2050</v>
      </c>
      <c r="L10" s="80">
        <f t="shared" si="4"/>
        <v>2050</v>
      </c>
      <c r="M10" s="80">
        <f t="shared" si="4"/>
        <v>2050</v>
      </c>
      <c r="N10" s="80">
        <f t="shared" si="4"/>
        <v>2050</v>
      </c>
      <c r="O10" s="80">
        <f t="shared" si="4"/>
        <v>2050</v>
      </c>
      <c r="P10" s="80">
        <f t="shared" si="4"/>
        <v>2050</v>
      </c>
      <c r="Q10" s="80">
        <f t="shared" si="4"/>
        <v>2050</v>
      </c>
      <c r="R10" s="80">
        <f t="shared" si="4"/>
        <v>2050</v>
      </c>
      <c r="S10" s="80">
        <f t="shared" si="4"/>
        <v>2050</v>
      </c>
      <c r="T10" s="80">
        <f t="shared" si="4"/>
        <v>2050</v>
      </c>
      <c r="U10" s="80">
        <f t="shared" si="4"/>
        <v>2050</v>
      </c>
      <c r="V10" s="80">
        <f t="shared" si="4"/>
        <v>2050</v>
      </c>
      <c r="W10" s="80">
        <f t="shared" si="4"/>
        <v>2050</v>
      </c>
      <c r="X10" s="80">
        <f t="shared" si="4"/>
        <v>2050</v>
      </c>
      <c r="Y10" s="80">
        <f t="shared" ref="Y10:AN25" si="5">SUMIF($B$61:$B$633,TRIM($B10),INDEX($I$61:$BP$633,0,MATCH(Y$8,$I$8:$BP$8,0)))</f>
        <v>2050</v>
      </c>
      <c r="Z10" s="80">
        <f t="shared" si="5"/>
        <v>2050</v>
      </c>
      <c r="AA10" s="80">
        <f t="shared" si="5"/>
        <v>2050</v>
      </c>
      <c r="AB10" s="80">
        <f t="shared" si="5"/>
        <v>2050</v>
      </c>
      <c r="AC10" s="80">
        <f t="shared" si="5"/>
        <v>2050</v>
      </c>
      <c r="AD10" s="80">
        <f t="shared" si="5"/>
        <v>2050</v>
      </c>
      <c r="AE10" s="80">
        <f t="shared" si="5"/>
        <v>2050</v>
      </c>
      <c r="AF10" s="80">
        <f t="shared" si="5"/>
        <v>2050</v>
      </c>
      <c r="AG10" s="80">
        <f t="shared" si="5"/>
        <v>2050</v>
      </c>
      <c r="AH10" s="80">
        <f t="shared" si="5"/>
        <v>2050</v>
      </c>
      <c r="AI10" s="80">
        <f t="shared" si="5"/>
        <v>2050</v>
      </c>
      <c r="AJ10" s="80">
        <f t="shared" si="5"/>
        <v>2050</v>
      </c>
      <c r="AK10" s="80">
        <f t="shared" si="5"/>
        <v>2050</v>
      </c>
      <c r="AL10" s="80">
        <f t="shared" si="5"/>
        <v>2050</v>
      </c>
      <c r="AM10" s="80">
        <f t="shared" si="5"/>
        <v>2050</v>
      </c>
      <c r="AN10" s="80">
        <f t="shared" si="5"/>
        <v>2050</v>
      </c>
      <c r="AO10" s="80">
        <f t="shared" ref="AO10:BD25" si="6">SUMIF($B$61:$B$633,TRIM($B10),INDEX($I$61:$BP$633,0,MATCH(AO$8,$I$8:$BP$8,0)))</f>
        <v>2050</v>
      </c>
      <c r="AP10" s="80">
        <f t="shared" si="6"/>
        <v>2050</v>
      </c>
      <c r="AQ10" s="80">
        <f t="shared" si="6"/>
        <v>2050</v>
      </c>
      <c r="AR10" s="80">
        <f t="shared" si="6"/>
        <v>2050</v>
      </c>
      <c r="AS10" s="80">
        <f t="shared" si="6"/>
        <v>2050</v>
      </c>
      <c r="AT10" s="80">
        <f t="shared" si="6"/>
        <v>2050</v>
      </c>
      <c r="AU10" s="80">
        <f t="shared" si="6"/>
        <v>2050</v>
      </c>
      <c r="AV10" s="80">
        <f t="shared" si="6"/>
        <v>2050</v>
      </c>
      <c r="AW10" s="80">
        <f t="shared" si="6"/>
        <v>2050</v>
      </c>
      <c r="AX10" s="80">
        <f t="shared" si="6"/>
        <v>2050</v>
      </c>
      <c r="AY10" s="80">
        <f t="shared" si="6"/>
        <v>2050</v>
      </c>
      <c r="AZ10" s="80">
        <f t="shared" si="6"/>
        <v>2050</v>
      </c>
      <c r="BA10" s="80">
        <f t="shared" si="6"/>
        <v>2050</v>
      </c>
      <c r="BB10" s="80">
        <f t="shared" si="6"/>
        <v>2050</v>
      </c>
      <c r="BC10" s="80">
        <f t="shared" si="6"/>
        <v>2050</v>
      </c>
      <c r="BD10" s="80">
        <f t="shared" si="6"/>
        <v>2050</v>
      </c>
      <c r="BE10" s="80">
        <f t="shared" ref="BE10:BP25" si="7">SUMIF($B$61:$B$633,TRIM($B10),INDEX($I$61:$BP$633,0,MATCH(BE$8,$I$8:$BP$8,0)))</f>
        <v>2050</v>
      </c>
      <c r="BF10" s="80">
        <f t="shared" si="7"/>
        <v>2050</v>
      </c>
      <c r="BG10" s="80">
        <f t="shared" si="7"/>
        <v>2050</v>
      </c>
      <c r="BH10" s="80">
        <f t="shared" si="7"/>
        <v>2050</v>
      </c>
      <c r="BI10" s="80">
        <f t="shared" si="7"/>
        <v>2050</v>
      </c>
      <c r="BJ10" s="80">
        <f t="shared" si="7"/>
        <v>2050</v>
      </c>
      <c r="BK10" s="80">
        <f t="shared" si="7"/>
        <v>2050</v>
      </c>
      <c r="BL10" s="80">
        <f t="shared" si="7"/>
        <v>2050</v>
      </c>
      <c r="BM10" s="80">
        <f t="shared" si="7"/>
        <v>2050</v>
      </c>
      <c r="BN10" s="80">
        <f t="shared" si="7"/>
        <v>2050</v>
      </c>
      <c r="BO10" s="80">
        <f t="shared" si="7"/>
        <v>2050</v>
      </c>
      <c r="BP10" s="80">
        <f t="shared" si="7"/>
        <v>2050</v>
      </c>
    </row>
    <row r="11" spans="1:68" x14ac:dyDescent="0.25">
      <c r="A11" s="73" t="s">
        <v>84</v>
      </c>
      <c r="B11" s="79" t="s">
        <v>86</v>
      </c>
      <c r="I11" s="80">
        <f t="shared" si="4"/>
        <v>600</v>
      </c>
      <c r="J11" s="80">
        <f t="shared" si="4"/>
        <v>600</v>
      </c>
      <c r="K11" s="80">
        <f t="shared" si="4"/>
        <v>600</v>
      </c>
      <c r="L11" s="80">
        <f t="shared" si="4"/>
        <v>600</v>
      </c>
      <c r="M11" s="80">
        <f t="shared" si="4"/>
        <v>600</v>
      </c>
      <c r="N11" s="80">
        <f t="shared" si="4"/>
        <v>600</v>
      </c>
      <c r="O11" s="80">
        <f t="shared" si="4"/>
        <v>600</v>
      </c>
      <c r="P11" s="80">
        <f t="shared" si="4"/>
        <v>600</v>
      </c>
      <c r="Q11" s="80">
        <f t="shared" si="4"/>
        <v>600</v>
      </c>
      <c r="R11" s="80">
        <f t="shared" si="4"/>
        <v>600</v>
      </c>
      <c r="S11" s="80">
        <f t="shared" si="4"/>
        <v>600</v>
      </c>
      <c r="T11" s="80">
        <f t="shared" si="4"/>
        <v>600</v>
      </c>
      <c r="U11" s="80">
        <f t="shared" si="4"/>
        <v>600</v>
      </c>
      <c r="V11" s="80">
        <f t="shared" si="4"/>
        <v>600</v>
      </c>
      <c r="W11" s="80">
        <f t="shared" si="4"/>
        <v>600</v>
      </c>
      <c r="X11" s="80">
        <f t="shared" si="4"/>
        <v>600</v>
      </c>
      <c r="Y11" s="80">
        <f t="shared" si="5"/>
        <v>600</v>
      </c>
      <c r="Z11" s="80">
        <f t="shared" si="5"/>
        <v>600</v>
      </c>
      <c r="AA11" s="80">
        <f t="shared" si="5"/>
        <v>600</v>
      </c>
      <c r="AB11" s="80">
        <f t="shared" si="5"/>
        <v>600</v>
      </c>
      <c r="AC11" s="80">
        <f t="shared" si="5"/>
        <v>600</v>
      </c>
      <c r="AD11" s="80">
        <f t="shared" si="5"/>
        <v>600</v>
      </c>
      <c r="AE11" s="80">
        <f t="shared" si="5"/>
        <v>600</v>
      </c>
      <c r="AF11" s="80">
        <f t="shared" si="5"/>
        <v>600</v>
      </c>
      <c r="AG11" s="80">
        <f t="shared" si="5"/>
        <v>600</v>
      </c>
      <c r="AH11" s="80">
        <f t="shared" si="5"/>
        <v>600</v>
      </c>
      <c r="AI11" s="80">
        <f t="shared" si="5"/>
        <v>600</v>
      </c>
      <c r="AJ11" s="80">
        <f t="shared" si="5"/>
        <v>600</v>
      </c>
      <c r="AK11" s="80">
        <f t="shared" si="5"/>
        <v>600</v>
      </c>
      <c r="AL11" s="80">
        <f t="shared" si="5"/>
        <v>600</v>
      </c>
      <c r="AM11" s="80">
        <f t="shared" si="5"/>
        <v>600</v>
      </c>
      <c r="AN11" s="80">
        <f t="shared" si="5"/>
        <v>600</v>
      </c>
      <c r="AO11" s="80">
        <f t="shared" si="6"/>
        <v>600</v>
      </c>
      <c r="AP11" s="80">
        <f t="shared" si="6"/>
        <v>600</v>
      </c>
      <c r="AQ11" s="80">
        <f t="shared" si="6"/>
        <v>600</v>
      </c>
      <c r="AR11" s="80">
        <f t="shared" si="6"/>
        <v>600</v>
      </c>
      <c r="AS11" s="80">
        <f t="shared" si="6"/>
        <v>600</v>
      </c>
      <c r="AT11" s="80">
        <f t="shared" si="6"/>
        <v>600</v>
      </c>
      <c r="AU11" s="80">
        <f t="shared" si="6"/>
        <v>600</v>
      </c>
      <c r="AV11" s="80">
        <f t="shared" si="6"/>
        <v>600</v>
      </c>
      <c r="AW11" s="80">
        <f t="shared" si="6"/>
        <v>600</v>
      </c>
      <c r="AX11" s="80">
        <f t="shared" si="6"/>
        <v>600</v>
      </c>
      <c r="AY11" s="80">
        <f t="shared" si="6"/>
        <v>600</v>
      </c>
      <c r="AZ11" s="80">
        <f t="shared" si="6"/>
        <v>600</v>
      </c>
      <c r="BA11" s="80">
        <f t="shared" si="6"/>
        <v>600</v>
      </c>
      <c r="BB11" s="80">
        <f t="shared" si="6"/>
        <v>600</v>
      </c>
      <c r="BC11" s="80">
        <f t="shared" si="6"/>
        <v>600</v>
      </c>
      <c r="BD11" s="80">
        <f t="shared" si="6"/>
        <v>600</v>
      </c>
      <c r="BE11" s="80">
        <f t="shared" si="7"/>
        <v>600</v>
      </c>
      <c r="BF11" s="80">
        <f t="shared" si="7"/>
        <v>600</v>
      </c>
      <c r="BG11" s="80">
        <f t="shared" si="7"/>
        <v>600</v>
      </c>
      <c r="BH11" s="80">
        <f t="shared" si="7"/>
        <v>600</v>
      </c>
      <c r="BI11" s="80">
        <f t="shared" si="7"/>
        <v>600</v>
      </c>
      <c r="BJ11" s="80">
        <f t="shared" si="7"/>
        <v>600</v>
      </c>
      <c r="BK11" s="80">
        <f t="shared" si="7"/>
        <v>600</v>
      </c>
      <c r="BL11" s="80">
        <f t="shared" si="7"/>
        <v>600</v>
      </c>
      <c r="BM11" s="80">
        <f t="shared" si="7"/>
        <v>600</v>
      </c>
      <c r="BN11" s="80">
        <f t="shared" si="7"/>
        <v>600</v>
      </c>
      <c r="BO11" s="80">
        <f t="shared" si="7"/>
        <v>600</v>
      </c>
      <c r="BP11" s="80">
        <f t="shared" si="7"/>
        <v>600</v>
      </c>
    </row>
    <row r="12" spans="1:68" x14ac:dyDescent="0.25">
      <c r="A12" s="73" t="s">
        <v>87</v>
      </c>
      <c r="B12" s="79" t="s">
        <v>88</v>
      </c>
      <c r="I12" s="80">
        <f t="shared" si="4"/>
        <v>0</v>
      </c>
      <c r="J12" s="80">
        <f t="shared" si="4"/>
        <v>0</v>
      </c>
      <c r="K12" s="80">
        <f t="shared" si="4"/>
        <v>0</v>
      </c>
      <c r="L12" s="80">
        <f t="shared" si="4"/>
        <v>0</v>
      </c>
      <c r="M12" s="80">
        <f t="shared" si="4"/>
        <v>0</v>
      </c>
      <c r="N12" s="80">
        <f t="shared" si="4"/>
        <v>0</v>
      </c>
      <c r="O12" s="80">
        <f t="shared" si="4"/>
        <v>0</v>
      </c>
      <c r="P12" s="80">
        <f t="shared" si="4"/>
        <v>0</v>
      </c>
      <c r="Q12" s="80">
        <f t="shared" si="4"/>
        <v>0</v>
      </c>
      <c r="R12" s="80">
        <f t="shared" si="4"/>
        <v>0</v>
      </c>
      <c r="S12" s="80">
        <f t="shared" si="4"/>
        <v>0</v>
      </c>
      <c r="T12" s="80">
        <f t="shared" si="4"/>
        <v>0</v>
      </c>
      <c r="U12" s="80">
        <f t="shared" si="4"/>
        <v>0</v>
      </c>
      <c r="V12" s="80">
        <f t="shared" si="4"/>
        <v>0</v>
      </c>
      <c r="W12" s="80">
        <f t="shared" si="4"/>
        <v>0</v>
      </c>
      <c r="X12" s="80">
        <f t="shared" si="4"/>
        <v>0</v>
      </c>
      <c r="Y12" s="80">
        <f t="shared" si="5"/>
        <v>0</v>
      </c>
      <c r="Z12" s="80">
        <f t="shared" si="5"/>
        <v>0</v>
      </c>
      <c r="AA12" s="80">
        <f t="shared" si="5"/>
        <v>0</v>
      </c>
      <c r="AB12" s="80">
        <f t="shared" si="5"/>
        <v>0</v>
      </c>
      <c r="AC12" s="80">
        <f t="shared" si="5"/>
        <v>0</v>
      </c>
      <c r="AD12" s="80">
        <f t="shared" si="5"/>
        <v>0</v>
      </c>
      <c r="AE12" s="80">
        <f t="shared" si="5"/>
        <v>0</v>
      </c>
      <c r="AF12" s="80">
        <f t="shared" si="5"/>
        <v>0</v>
      </c>
      <c r="AG12" s="80">
        <f t="shared" si="5"/>
        <v>0</v>
      </c>
      <c r="AH12" s="80">
        <f t="shared" si="5"/>
        <v>0</v>
      </c>
      <c r="AI12" s="80">
        <f t="shared" si="5"/>
        <v>0</v>
      </c>
      <c r="AJ12" s="80">
        <f t="shared" si="5"/>
        <v>0</v>
      </c>
      <c r="AK12" s="80">
        <f t="shared" si="5"/>
        <v>0</v>
      </c>
      <c r="AL12" s="80">
        <f t="shared" si="5"/>
        <v>0</v>
      </c>
      <c r="AM12" s="80">
        <f t="shared" si="5"/>
        <v>0</v>
      </c>
      <c r="AN12" s="80">
        <f t="shared" si="5"/>
        <v>0</v>
      </c>
      <c r="AO12" s="80">
        <f t="shared" si="6"/>
        <v>0</v>
      </c>
      <c r="AP12" s="80">
        <f t="shared" si="6"/>
        <v>0</v>
      </c>
      <c r="AQ12" s="80">
        <f t="shared" si="6"/>
        <v>0</v>
      </c>
      <c r="AR12" s="80">
        <f t="shared" si="6"/>
        <v>0</v>
      </c>
      <c r="AS12" s="80">
        <f t="shared" si="6"/>
        <v>0</v>
      </c>
      <c r="AT12" s="80">
        <f t="shared" si="6"/>
        <v>0</v>
      </c>
      <c r="AU12" s="80">
        <f t="shared" si="6"/>
        <v>0</v>
      </c>
      <c r="AV12" s="80">
        <f t="shared" si="6"/>
        <v>0</v>
      </c>
      <c r="AW12" s="80">
        <f t="shared" si="6"/>
        <v>0</v>
      </c>
      <c r="AX12" s="80">
        <f t="shared" si="6"/>
        <v>0</v>
      </c>
      <c r="AY12" s="80">
        <f t="shared" si="6"/>
        <v>0</v>
      </c>
      <c r="AZ12" s="80">
        <f t="shared" si="6"/>
        <v>0</v>
      </c>
      <c r="BA12" s="80">
        <f t="shared" si="6"/>
        <v>0</v>
      </c>
      <c r="BB12" s="80">
        <f t="shared" si="6"/>
        <v>0</v>
      </c>
      <c r="BC12" s="80">
        <f t="shared" si="6"/>
        <v>0</v>
      </c>
      <c r="BD12" s="80">
        <f t="shared" si="6"/>
        <v>0</v>
      </c>
      <c r="BE12" s="80">
        <f t="shared" si="7"/>
        <v>0</v>
      </c>
      <c r="BF12" s="80">
        <f t="shared" si="7"/>
        <v>0</v>
      </c>
      <c r="BG12" s="80">
        <f t="shared" si="7"/>
        <v>0</v>
      </c>
      <c r="BH12" s="80">
        <f t="shared" si="7"/>
        <v>0</v>
      </c>
      <c r="BI12" s="80">
        <f t="shared" si="7"/>
        <v>0</v>
      </c>
      <c r="BJ12" s="80">
        <f t="shared" si="7"/>
        <v>0</v>
      </c>
      <c r="BK12" s="80">
        <f t="shared" si="7"/>
        <v>0</v>
      </c>
      <c r="BL12" s="80">
        <f t="shared" si="7"/>
        <v>0</v>
      </c>
      <c r="BM12" s="80">
        <f t="shared" si="7"/>
        <v>0</v>
      </c>
      <c r="BN12" s="80">
        <f t="shared" si="7"/>
        <v>0</v>
      </c>
      <c r="BO12" s="80">
        <f t="shared" si="7"/>
        <v>0</v>
      </c>
      <c r="BP12" s="80">
        <f t="shared" si="7"/>
        <v>0</v>
      </c>
    </row>
    <row r="13" spans="1:68" x14ac:dyDescent="0.25">
      <c r="A13" s="73" t="s">
        <v>87</v>
      </c>
      <c r="B13" s="79" t="s">
        <v>89</v>
      </c>
      <c r="I13" s="80">
        <f t="shared" si="4"/>
        <v>18000</v>
      </c>
      <c r="J13" s="80">
        <f t="shared" si="4"/>
        <v>18000</v>
      </c>
      <c r="K13" s="80">
        <f t="shared" si="4"/>
        <v>18000</v>
      </c>
      <c r="L13" s="80">
        <f t="shared" si="4"/>
        <v>0</v>
      </c>
      <c r="M13" s="80">
        <f t="shared" si="4"/>
        <v>0</v>
      </c>
      <c r="N13" s="80">
        <f t="shared" si="4"/>
        <v>0</v>
      </c>
      <c r="O13" s="80">
        <f t="shared" si="4"/>
        <v>0</v>
      </c>
      <c r="P13" s="80">
        <f t="shared" si="4"/>
        <v>0</v>
      </c>
      <c r="Q13" s="80">
        <f t="shared" si="4"/>
        <v>0</v>
      </c>
      <c r="R13" s="80">
        <f t="shared" si="4"/>
        <v>0</v>
      </c>
      <c r="S13" s="80">
        <f t="shared" si="4"/>
        <v>0</v>
      </c>
      <c r="T13" s="80">
        <f t="shared" si="4"/>
        <v>0</v>
      </c>
      <c r="U13" s="80">
        <f t="shared" si="4"/>
        <v>0</v>
      </c>
      <c r="V13" s="80">
        <f t="shared" si="4"/>
        <v>0</v>
      </c>
      <c r="W13" s="80">
        <f t="shared" si="4"/>
        <v>0</v>
      </c>
      <c r="X13" s="80">
        <f t="shared" si="4"/>
        <v>0</v>
      </c>
      <c r="Y13" s="80">
        <f t="shared" si="5"/>
        <v>0</v>
      </c>
      <c r="Z13" s="80">
        <f t="shared" si="5"/>
        <v>0</v>
      </c>
      <c r="AA13" s="80">
        <f t="shared" si="5"/>
        <v>0</v>
      </c>
      <c r="AB13" s="80">
        <f t="shared" si="5"/>
        <v>0</v>
      </c>
      <c r="AC13" s="80">
        <f t="shared" si="5"/>
        <v>0</v>
      </c>
      <c r="AD13" s="80">
        <f t="shared" si="5"/>
        <v>0</v>
      </c>
      <c r="AE13" s="80">
        <f t="shared" si="5"/>
        <v>0</v>
      </c>
      <c r="AF13" s="80">
        <f t="shared" si="5"/>
        <v>0</v>
      </c>
      <c r="AG13" s="80">
        <f t="shared" si="5"/>
        <v>0</v>
      </c>
      <c r="AH13" s="80">
        <f t="shared" si="5"/>
        <v>0</v>
      </c>
      <c r="AI13" s="80">
        <f t="shared" si="5"/>
        <v>0</v>
      </c>
      <c r="AJ13" s="80">
        <f t="shared" si="5"/>
        <v>0</v>
      </c>
      <c r="AK13" s="80">
        <f t="shared" si="5"/>
        <v>0</v>
      </c>
      <c r="AL13" s="80">
        <f t="shared" si="5"/>
        <v>0</v>
      </c>
      <c r="AM13" s="80">
        <f t="shared" si="5"/>
        <v>0</v>
      </c>
      <c r="AN13" s="80">
        <f t="shared" si="5"/>
        <v>0</v>
      </c>
      <c r="AO13" s="80">
        <f t="shared" si="6"/>
        <v>0</v>
      </c>
      <c r="AP13" s="80">
        <f t="shared" si="6"/>
        <v>0</v>
      </c>
      <c r="AQ13" s="80">
        <f t="shared" si="6"/>
        <v>0</v>
      </c>
      <c r="AR13" s="80">
        <f t="shared" si="6"/>
        <v>0</v>
      </c>
      <c r="AS13" s="80">
        <f t="shared" si="6"/>
        <v>0</v>
      </c>
      <c r="AT13" s="80">
        <f t="shared" si="6"/>
        <v>0</v>
      </c>
      <c r="AU13" s="80">
        <f t="shared" si="6"/>
        <v>0</v>
      </c>
      <c r="AV13" s="80">
        <f t="shared" si="6"/>
        <v>0</v>
      </c>
      <c r="AW13" s="80">
        <f t="shared" si="6"/>
        <v>0</v>
      </c>
      <c r="AX13" s="80">
        <f t="shared" si="6"/>
        <v>0</v>
      </c>
      <c r="AY13" s="80">
        <f t="shared" si="6"/>
        <v>0</v>
      </c>
      <c r="AZ13" s="80">
        <f t="shared" si="6"/>
        <v>0</v>
      </c>
      <c r="BA13" s="80">
        <f t="shared" si="6"/>
        <v>0</v>
      </c>
      <c r="BB13" s="80">
        <f t="shared" si="6"/>
        <v>0</v>
      </c>
      <c r="BC13" s="80">
        <f t="shared" si="6"/>
        <v>0</v>
      </c>
      <c r="BD13" s="80">
        <f t="shared" si="6"/>
        <v>0</v>
      </c>
      <c r="BE13" s="80">
        <f t="shared" si="7"/>
        <v>0</v>
      </c>
      <c r="BF13" s="80">
        <f t="shared" si="7"/>
        <v>0</v>
      </c>
      <c r="BG13" s="80">
        <f t="shared" si="7"/>
        <v>0</v>
      </c>
      <c r="BH13" s="80">
        <f t="shared" si="7"/>
        <v>0</v>
      </c>
      <c r="BI13" s="80">
        <f t="shared" si="7"/>
        <v>0</v>
      </c>
      <c r="BJ13" s="80">
        <f t="shared" si="7"/>
        <v>0</v>
      </c>
      <c r="BK13" s="80">
        <f t="shared" si="7"/>
        <v>0</v>
      </c>
      <c r="BL13" s="80">
        <f t="shared" si="7"/>
        <v>0</v>
      </c>
      <c r="BM13" s="80">
        <f t="shared" si="7"/>
        <v>0</v>
      </c>
      <c r="BN13" s="80">
        <f t="shared" si="7"/>
        <v>0</v>
      </c>
      <c r="BO13" s="80">
        <f t="shared" si="7"/>
        <v>0</v>
      </c>
      <c r="BP13" s="80">
        <f t="shared" si="7"/>
        <v>0</v>
      </c>
    </row>
    <row r="14" spans="1:68" x14ac:dyDescent="0.25">
      <c r="A14" s="73" t="s">
        <v>87</v>
      </c>
      <c r="B14" s="79" t="s">
        <v>90</v>
      </c>
      <c r="I14" s="80">
        <f t="shared" si="4"/>
        <v>0</v>
      </c>
      <c r="J14" s="80">
        <f t="shared" si="4"/>
        <v>0</v>
      </c>
      <c r="K14" s="80">
        <f t="shared" si="4"/>
        <v>0</v>
      </c>
      <c r="L14" s="80">
        <f t="shared" si="4"/>
        <v>0</v>
      </c>
      <c r="M14" s="80">
        <f t="shared" si="4"/>
        <v>0</v>
      </c>
      <c r="N14" s="80">
        <f t="shared" si="4"/>
        <v>0</v>
      </c>
      <c r="O14" s="80">
        <f t="shared" si="4"/>
        <v>0</v>
      </c>
      <c r="P14" s="80">
        <f t="shared" si="4"/>
        <v>0</v>
      </c>
      <c r="Q14" s="80">
        <f t="shared" si="4"/>
        <v>0</v>
      </c>
      <c r="R14" s="80">
        <f t="shared" si="4"/>
        <v>0</v>
      </c>
      <c r="S14" s="80">
        <f t="shared" si="4"/>
        <v>0</v>
      </c>
      <c r="T14" s="80">
        <f t="shared" si="4"/>
        <v>0</v>
      </c>
      <c r="U14" s="80">
        <f t="shared" si="4"/>
        <v>0</v>
      </c>
      <c r="V14" s="80">
        <f t="shared" si="4"/>
        <v>0</v>
      </c>
      <c r="W14" s="80">
        <f t="shared" si="4"/>
        <v>0</v>
      </c>
      <c r="X14" s="80">
        <f t="shared" si="4"/>
        <v>0</v>
      </c>
      <c r="Y14" s="80">
        <f t="shared" si="5"/>
        <v>0</v>
      </c>
      <c r="Z14" s="80">
        <f t="shared" si="5"/>
        <v>0</v>
      </c>
      <c r="AA14" s="80">
        <f t="shared" si="5"/>
        <v>0</v>
      </c>
      <c r="AB14" s="80">
        <f t="shared" si="5"/>
        <v>0</v>
      </c>
      <c r="AC14" s="80">
        <f t="shared" si="5"/>
        <v>0</v>
      </c>
      <c r="AD14" s="80">
        <f t="shared" si="5"/>
        <v>0</v>
      </c>
      <c r="AE14" s="80">
        <f t="shared" si="5"/>
        <v>0</v>
      </c>
      <c r="AF14" s="80">
        <f t="shared" si="5"/>
        <v>0</v>
      </c>
      <c r="AG14" s="80">
        <f t="shared" si="5"/>
        <v>0</v>
      </c>
      <c r="AH14" s="80">
        <f t="shared" si="5"/>
        <v>0</v>
      </c>
      <c r="AI14" s="80">
        <f t="shared" si="5"/>
        <v>0</v>
      </c>
      <c r="AJ14" s="80">
        <f t="shared" si="5"/>
        <v>0</v>
      </c>
      <c r="AK14" s="80">
        <f t="shared" si="5"/>
        <v>0</v>
      </c>
      <c r="AL14" s="80">
        <f t="shared" si="5"/>
        <v>0</v>
      </c>
      <c r="AM14" s="80">
        <f t="shared" si="5"/>
        <v>0</v>
      </c>
      <c r="AN14" s="80">
        <f t="shared" si="5"/>
        <v>0</v>
      </c>
      <c r="AO14" s="80">
        <f t="shared" si="6"/>
        <v>0</v>
      </c>
      <c r="AP14" s="80">
        <f t="shared" si="6"/>
        <v>0</v>
      </c>
      <c r="AQ14" s="80">
        <f t="shared" si="6"/>
        <v>0</v>
      </c>
      <c r="AR14" s="80">
        <f t="shared" si="6"/>
        <v>0</v>
      </c>
      <c r="AS14" s="80">
        <f t="shared" si="6"/>
        <v>0</v>
      </c>
      <c r="AT14" s="80">
        <f t="shared" si="6"/>
        <v>0</v>
      </c>
      <c r="AU14" s="80">
        <f t="shared" si="6"/>
        <v>0</v>
      </c>
      <c r="AV14" s="80">
        <f t="shared" si="6"/>
        <v>0</v>
      </c>
      <c r="AW14" s="80">
        <f t="shared" si="6"/>
        <v>0</v>
      </c>
      <c r="AX14" s="80">
        <f t="shared" si="6"/>
        <v>0</v>
      </c>
      <c r="AY14" s="80">
        <f t="shared" si="6"/>
        <v>0</v>
      </c>
      <c r="AZ14" s="80">
        <f t="shared" si="6"/>
        <v>0</v>
      </c>
      <c r="BA14" s="80">
        <f t="shared" si="6"/>
        <v>0</v>
      </c>
      <c r="BB14" s="80">
        <f t="shared" si="6"/>
        <v>0</v>
      </c>
      <c r="BC14" s="80">
        <f t="shared" si="6"/>
        <v>0</v>
      </c>
      <c r="BD14" s="80">
        <f t="shared" si="6"/>
        <v>0</v>
      </c>
      <c r="BE14" s="80">
        <f t="shared" si="7"/>
        <v>0</v>
      </c>
      <c r="BF14" s="80">
        <f t="shared" si="7"/>
        <v>0</v>
      </c>
      <c r="BG14" s="80">
        <f t="shared" si="7"/>
        <v>0</v>
      </c>
      <c r="BH14" s="80">
        <f t="shared" si="7"/>
        <v>0</v>
      </c>
      <c r="BI14" s="80">
        <f t="shared" si="7"/>
        <v>0</v>
      </c>
      <c r="BJ14" s="80">
        <f t="shared" si="7"/>
        <v>0</v>
      </c>
      <c r="BK14" s="80">
        <f t="shared" si="7"/>
        <v>0</v>
      </c>
      <c r="BL14" s="80">
        <f t="shared" si="7"/>
        <v>0</v>
      </c>
      <c r="BM14" s="80">
        <f t="shared" si="7"/>
        <v>0</v>
      </c>
      <c r="BN14" s="80">
        <f t="shared" si="7"/>
        <v>0</v>
      </c>
      <c r="BO14" s="80">
        <f t="shared" si="7"/>
        <v>0</v>
      </c>
      <c r="BP14" s="80">
        <f t="shared" si="7"/>
        <v>0</v>
      </c>
    </row>
    <row r="15" spans="1:68" x14ac:dyDescent="0.25">
      <c r="A15" s="73" t="s">
        <v>87</v>
      </c>
      <c r="B15" s="79" t="s">
        <v>91</v>
      </c>
      <c r="C15" s="72"/>
      <c r="D15" s="72"/>
      <c r="E15" s="72"/>
      <c r="F15" s="72"/>
      <c r="G15" s="72"/>
      <c r="H15" s="75"/>
      <c r="I15" s="80">
        <f t="shared" si="4"/>
        <v>0</v>
      </c>
      <c r="J15" s="80">
        <f t="shared" si="4"/>
        <v>0</v>
      </c>
      <c r="K15" s="80">
        <f t="shared" si="4"/>
        <v>0</v>
      </c>
      <c r="L15" s="80">
        <f t="shared" si="4"/>
        <v>0</v>
      </c>
      <c r="M15" s="80">
        <f t="shared" si="4"/>
        <v>0</v>
      </c>
      <c r="N15" s="80">
        <f t="shared" si="4"/>
        <v>0</v>
      </c>
      <c r="O15" s="80">
        <f t="shared" si="4"/>
        <v>0</v>
      </c>
      <c r="P15" s="80">
        <f t="shared" si="4"/>
        <v>0</v>
      </c>
      <c r="Q15" s="80">
        <f t="shared" si="4"/>
        <v>0</v>
      </c>
      <c r="R15" s="80">
        <f t="shared" si="4"/>
        <v>0</v>
      </c>
      <c r="S15" s="80">
        <f t="shared" si="4"/>
        <v>0</v>
      </c>
      <c r="T15" s="80">
        <f t="shared" si="4"/>
        <v>0</v>
      </c>
      <c r="U15" s="80">
        <f t="shared" si="4"/>
        <v>0</v>
      </c>
      <c r="V15" s="80">
        <f t="shared" si="4"/>
        <v>0</v>
      </c>
      <c r="W15" s="80">
        <f t="shared" si="4"/>
        <v>0</v>
      </c>
      <c r="X15" s="80">
        <f t="shared" si="4"/>
        <v>0</v>
      </c>
      <c r="Y15" s="80">
        <f t="shared" si="5"/>
        <v>0</v>
      </c>
      <c r="Z15" s="80">
        <f t="shared" si="5"/>
        <v>0</v>
      </c>
      <c r="AA15" s="80">
        <f t="shared" si="5"/>
        <v>0</v>
      </c>
      <c r="AB15" s="80">
        <f t="shared" si="5"/>
        <v>0</v>
      </c>
      <c r="AC15" s="80">
        <f t="shared" si="5"/>
        <v>0</v>
      </c>
      <c r="AD15" s="80">
        <f t="shared" si="5"/>
        <v>0</v>
      </c>
      <c r="AE15" s="80">
        <f t="shared" si="5"/>
        <v>0</v>
      </c>
      <c r="AF15" s="80">
        <f t="shared" si="5"/>
        <v>0</v>
      </c>
      <c r="AG15" s="80">
        <f t="shared" si="5"/>
        <v>0</v>
      </c>
      <c r="AH15" s="80">
        <f t="shared" si="5"/>
        <v>0</v>
      </c>
      <c r="AI15" s="80">
        <f t="shared" si="5"/>
        <v>0</v>
      </c>
      <c r="AJ15" s="80">
        <f t="shared" si="5"/>
        <v>0</v>
      </c>
      <c r="AK15" s="80">
        <f t="shared" si="5"/>
        <v>0</v>
      </c>
      <c r="AL15" s="80">
        <f t="shared" si="5"/>
        <v>0</v>
      </c>
      <c r="AM15" s="80">
        <f t="shared" si="5"/>
        <v>0</v>
      </c>
      <c r="AN15" s="80">
        <f t="shared" si="5"/>
        <v>0</v>
      </c>
      <c r="AO15" s="80">
        <f t="shared" si="6"/>
        <v>0</v>
      </c>
      <c r="AP15" s="80">
        <f t="shared" si="6"/>
        <v>0</v>
      </c>
      <c r="AQ15" s="80">
        <f t="shared" si="6"/>
        <v>0</v>
      </c>
      <c r="AR15" s="80">
        <f t="shared" si="6"/>
        <v>0</v>
      </c>
      <c r="AS15" s="80">
        <f t="shared" si="6"/>
        <v>0</v>
      </c>
      <c r="AT15" s="80">
        <f t="shared" si="6"/>
        <v>0</v>
      </c>
      <c r="AU15" s="80">
        <f t="shared" si="6"/>
        <v>0</v>
      </c>
      <c r="AV15" s="80">
        <f t="shared" si="6"/>
        <v>0</v>
      </c>
      <c r="AW15" s="80">
        <f t="shared" si="6"/>
        <v>0</v>
      </c>
      <c r="AX15" s="80">
        <f t="shared" si="6"/>
        <v>0</v>
      </c>
      <c r="AY15" s="80">
        <f t="shared" si="6"/>
        <v>0</v>
      </c>
      <c r="AZ15" s="80">
        <f t="shared" si="6"/>
        <v>0</v>
      </c>
      <c r="BA15" s="80">
        <f t="shared" si="6"/>
        <v>0</v>
      </c>
      <c r="BB15" s="80">
        <f t="shared" si="6"/>
        <v>0</v>
      </c>
      <c r="BC15" s="80">
        <f t="shared" si="6"/>
        <v>0</v>
      </c>
      <c r="BD15" s="80">
        <f t="shared" si="6"/>
        <v>0</v>
      </c>
      <c r="BE15" s="80">
        <f t="shared" si="7"/>
        <v>0</v>
      </c>
      <c r="BF15" s="80">
        <f t="shared" si="7"/>
        <v>0</v>
      </c>
      <c r="BG15" s="80">
        <f t="shared" si="7"/>
        <v>0</v>
      </c>
      <c r="BH15" s="80">
        <f t="shared" si="7"/>
        <v>0</v>
      </c>
      <c r="BI15" s="80">
        <f t="shared" si="7"/>
        <v>0</v>
      </c>
      <c r="BJ15" s="80">
        <f t="shared" si="7"/>
        <v>0</v>
      </c>
      <c r="BK15" s="80">
        <f t="shared" si="7"/>
        <v>0</v>
      </c>
      <c r="BL15" s="80">
        <f t="shared" si="7"/>
        <v>0</v>
      </c>
      <c r="BM15" s="80">
        <f t="shared" si="7"/>
        <v>0</v>
      </c>
      <c r="BN15" s="80">
        <f t="shared" si="7"/>
        <v>0</v>
      </c>
      <c r="BO15" s="80">
        <f t="shared" si="7"/>
        <v>0</v>
      </c>
      <c r="BP15" s="80">
        <f t="shared" si="7"/>
        <v>0</v>
      </c>
    </row>
    <row r="16" spans="1:68" x14ac:dyDescent="0.25">
      <c r="A16" s="73" t="s">
        <v>87</v>
      </c>
      <c r="B16" s="79" t="s">
        <v>92</v>
      </c>
      <c r="C16" s="72"/>
      <c r="D16" s="72"/>
      <c r="E16" s="72"/>
      <c r="F16" s="72"/>
      <c r="G16" s="72"/>
      <c r="H16" s="75"/>
      <c r="I16" s="80">
        <f t="shared" si="4"/>
        <v>0</v>
      </c>
      <c r="J16" s="80">
        <f t="shared" si="4"/>
        <v>0</v>
      </c>
      <c r="K16" s="80">
        <f t="shared" si="4"/>
        <v>0</v>
      </c>
      <c r="L16" s="80">
        <f t="shared" si="4"/>
        <v>0</v>
      </c>
      <c r="M16" s="80">
        <f t="shared" si="4"/>
        <v>0</v>
      </c>
      <c r="N16" s="80">
        <f t="shared" si="4"/>
        <v>0</v>
      </c>
      <c r="O16" s="80">
        <f t="shared" si="4"/>
        <v>0</v>
      </c>
      <c r="P16" s="80">
        <f t="shared" si="4"/>
        <v>0</v>
      </c>
      <c r="Q16" s="80">
        <f t="shared" si="4"/>
        <v>0</v>
      </c>
      <c r="R16" s="80">
        <f t="shared" si="4"/>
        <v>0</v>
      </c>
      <c r="S16" s="80">
        <f t="shared" si="4"/>
        <v>0</v>
      </c>
      <c r="T16" s="80">
        <f t="shared" si="4"/>
        <v>0</v>
      </c>
      <c r="U16" s="80">
        <f t="shared" si="4"/>
        <v>0</v>
      </c>
      <c r="V16" s="80">
        <f t="shared" si="4"/>
        <v>0</v>
      </c>
      <c r="W16" s="80">
        <f t="shared" si="4"/>
        <v>0</v>
      </c>
      <c r="X16" s="80">
        <f t="shared" si="4"/>
        <v>0</v>
      </c>
      <c r="Y16" s="80">
        <f t="shared" si="5"/>
        <v>0</v>
      </c>
      <c r="Z16" s="80">
        <f t="shared" si="5"/>
        <v>0</v>
      </c>
      <c r="AA16" s="80">
        <f t="shared" si="5"/>
        <v>0</v>
      </c>
      <c r="AB16" s="80">
        <f t="shared" si="5"/>
        <v>0</v>
      </c>
      <c r="AC16" s="80">
        <f t="shared" si="5"/>
        <v>0</v>
      </c>
      <c r="AD16" s="80">
        <f t="shared" si="5"/>
        <v>0</v>
      </c>
      <c r="AE16" s="80">
        <f t="shared" si="5"/>
        <v>0</v>
      </c>
      <c r="AF16" s="80">
        <f t="shared" si="5"/>
        <v>0</v>
      </c>
      <c r="AG16" s="80">
        <f t="shared" si="5"/>
        <v>0</v>
      </c>
      <c r="AH16" s="80">
        <f t="shared" si="5"/>
        <v>0</v>
      </c>
      <c r="AI16" s="80">
        <f t="shared" si="5"/>
        <v>0</v>
      </c>
      <c r="AJ16" s="80">
        <f t="shared" si="5"/>
        <v>0</v>
      </c>
      <c r="AK16" s="80">
        <f t="shared" si="5"/>
        <v>0</v>
      </c>
      <c r="AL16" s="80">
        <f t="shared" si="5"/>
        <v>0</v>
      </c>
      <c r="AM16" s="80">
        <f t="shared" si="5"/>
        <v>0</v>
      </c>
      <c r="AN16" s="80">
        <f t="shared" si="5"/>
        <v>0</v>
      </c>
      <c r="AO16" s="80">
        <f t="shared" si="6"/>
        <v>0</v>
      </c>
      <c r="AP16" s="80">
        <f t="shared" si="6"/>
        <v>0</v>
      </c>
      <c r="AQ16" s="80">
        <f t="shared" si="6"/>
        <v>0</v>
      </c>
      <c r="AR16" s="80">
        <f t="shared" si="6"/>
        <v>0</v>
      </c>
      <c r="AS16" s="80">
        <f t="shared" si="6"/>
        <v>0</v>
      </c>
      <c r="AT16" s="80">
        <f t="shared" si="6"/>
        <v>0</v>
      </c>
      <c r="AU16" s="80">
        <f t="shared" si="6"/>
        <v>0</v>
      </c>
      <c r="AV16" s="80">
        <f t="shared" si="6"/>
        <v>0</v>
      </c>
      <c r="AW16" s="80">
        <f t="shared" si="6"/>
        <v>0</v>
      </c>
      <c r="AX16" s="80">
        <f t="shared" si="6"/>
        <v>0</v>
      </c>
      <c r="AY16" s="80">
        <f t="shared" si="6"/>
        <v>0</v>
      </c>
      <c r="AZ16" s="80">
        <f t="shared" si="6"/>
        <v>0</v>
      </c>
      <c r="BA16" s="80">
        <f t="shared" si="6"/>
        <v>0</v>
      </c>
      <c r="BB16" s="80">
        <f t="shared" si="6"/>
        <v>0</v>
      </c>
      <c r="BC16" s="80">
        <f t="shared" si="6"/>
        <v>0</v>
      </c>
      <c r="BD16" s="80">
        <f t="shared" si="6"/>
        <v>0</v>
      </c>
      <c r="BE16" s="80">
        <f t="shared" si="7"/>
        <v>0</v>
      </c>
      <c r="BF16" s="80">
        <f t="shared" si="7"/>
        <v>0</v>
      </c>
      <c r="BG16" s="80">
        <f t="shared" si="7"/>
        <v>0</v>
      </c>
      <c r="BH16" s="80">
        <f t="shared" si="7"/>
        <v>0</v>
      </c>
      <c r="BI16" s="80">
        <f t="shared" si="7"/>
        <v>0</v>
      </c>
      <c r="BJ16" s="80">
        <f t="shared" si="7"/>
        <v>0</v>
      </c>
      <c r="BK16" s="80">
        <f t="shared" si="7"/>
        <v>0</v>
      </c>
      <c r="BL16" s="80">
        <f t="shared" si="7"/>
        <v>0</v>
      </c>
      <c r="BM16" s="80">
        <f t="shared" si="7"/>
        <v>0</v>
      </c>
      <c r="BN16" s="80">
        <f t="shared" si="7"/>
        <v>0</v>
      </c>
      <c r="BO16" s="80">
        <f t="shared" si="7"/>
        <v>0</v>
      </c>
      <c r="BP16" s="80">
        <f t="shared" si="7"/>
        <v>0</v>
      </c>
    </row>
    <row r="17" spans="1:68" x14ac:dyDescent="0.25">
      <c r="A17" s="73" t="s">
        <v>87</v>
      </c>
      <c r="B17" s="79" t="s">
        <v>93</v>
      </c>
      <c r="I17" s="80">
        <f t="shared" si="4"/>
        <v>0</v>
      </c>
      <c r="J17" s="80">
        <f t="shared" si="4"/>
        <v>0</v>
      </c>
      <c r="K17" s="80">
        <f t="shared" si="4"/>
        <v>0</v>
      </c>
      <c r="L17" s="80">
        <f t="shared" si="4"/>
        <v>0</v>
      </c>
      <c r="M17" s="80">
        <f t="shared" si="4"/>
        <v>0</v>
      </c>
      <c r="N17" s="80">
        <f t="shared" si="4"/>
        <v>0</v>
      </c>
      <c r="O17" s="80">
        <f t="shared" si="4"/>
        <v>0</v>
      </c>
      <c r="P17" s="80">
        <f t="shared" si="4"/>
        <v>0</v>
      </c>
      <c r="Q17" s="80">
        <f t="shared" si="4"/>
        <v>0</v>
      </c>
      <c r="R17" s="80">
        <f t="shared" si="4"/>
        <v>0</v>
      </c>
      <c r="S17" s="80">
        <f t="shared" si="4"/>
        <v>0</v>
      </c>
      <c r="T17" s="80">
        <f t="shared" si="4"/>
        <v>0</v>
      </c>
      <c r="U17" s="80">
        <f t="shared" si="4"/>
        <v>0</v>
      </c>
      <c r="V17" s="80">
        <f t="shared" si="4"/>
        <v>0</v>
      </c>
      <c r="W17" s="80">
        <f t="shared" si="4"/>
        <v>0</v>
      </c>
      <c r="X17" s="80">
        <f t="shared" si="4"/>
        <v>0</v>
      </c>
      <c r="Y17" s="80">
        <f t="shared" si="5"/>
        <v>0</v>
      </c>
      <c r="Z17" s="80">
        <f t="shared" si="5"/>
        <v>0</v>
      </c>
      <c r="AA17" s="80">
        <f t="shared" si="5"/>
        <v>0</v>
      </c>
      <c r="AB17" s="80">
        <f t="shared" si="5"/>
        <v>0</v>
      </c>
      <c r="AC17" s="80">
        <f t="shared" si="5"/>
        <v>0</v>
      </c>
      <c r="AD17" s="80">
        <f t="shared" si="5"/>
        <v>0</v>
      </c>
      <c r="AE17" s="80">
        <f t="shared" si="5"/>
        <v>0</v>
      </c>
      <c r="AF17" s="80">
        <f t="shared" si="5"/>
        <v>0</v>
      </c>
      <c r="AG17" s="80">
        <f t="shared" si="5"/>
        <v>0</v>
      </c>
      <c r="AH17" s="80">
        <f t="shared" si="5"/>
        <v>0</v>
      </c>
      <c r="AI17" s="80">
        <f t="shared" si="5"/>
        <v>0</v>
      </c>
      <c r="AJ17" s="80">
        <f t="shared" si="5"/>
        <v>0</v>
      </c>
      <c r="AK17" s="80">
        <f t="shared" si="5"/>
        <v>0</v>
      </c>
      <c r="AL17" s="80">
        <f t="shared" si="5"/>
        <v>0</v>
      </c>
      <c r="AM17" s="80">
        <f t="shared" si="5"/>
        <v>0</v>
      </c>
      <c r="AN17" s="80">
        <f t="shared" si="5"/>
        <v>0</v>
      </c>
      <c r="AO17" s="80">
        <f t="shared" si="6"/>
        <v>0</v>
      </c>
      <c r="AP17" s="80">
        <f t="shared" si="6"/>
        <v>0</v>
      </c>
      <c r="AQ17" s="80">
        <f t="shared" si="6"/>
        <v>0</v>
      </c>
      <c r="AR17" s="80">
        <f t="shared" si="6"/>
        <v>0</v>
      </c>
      <c r="AS17" s="80">
        <f t="shared" si="6"/>
        <v>0</v>
      </c>
      <c r="AT17" s="80">
        <f t="shared" si="6"/>
        <v>0</v>
      </c>
      <c r="AU17" s="80">
        <f t="shared" si="6"/>
        <v>0</v>
      </c>
      <c r="AV17" s="80">
        <f t="shared" si="6"/>
        <v>0</v>
      </c>
      <c r="AW17" s="80">
        <f t="shared" si="6"/>
        <v>0</v>
      </c>
      <c r="AX17" s="80">
        <f t="shared" si="6"/>
        <v>0</v>
      </c>
      <c r="AY17" s="80">
        <f t="shared" si="6"/>
        <v>0</v>
      </c>
      <c r="AZ17" s="80">
        <f t="shared" si="6"/>
        <v>0</v>
      </c>
      <c r="BA17" s="80">
        <f t="shared" si="6"/>
        <v>0</v>
      </c>
      <c r="BB17" s="80">
        <f t="shared" si="6"/>
        <v>0</v>
      </c>
      <c r="BC17" s="80">
        <f t="shared" si="6"/>
        <v>0</v>
      </c>
      <c r="BD17" s="80">
        <f t="shared" si="6"/>
        <v>0</v>
      </c>
      <c r="BE17" s="80">
        <f t="shared" si="7"/>
        <v>0</v>
      </c>
      <c r="BF17" s="80">
        <f t="shared" si="7"/>
        <v>0</v>
      </c>
      <c r="BG17" s="80">
        <f t="shared" si="7"/>
        <v>0</v>
      </c>
      <c r="BH17" s="80">
        <f t="shared" si="7"/>
        <v>0</v>
      </c>
      <c r="BI17" s="80">
        <f t="shared" si="7"/>
        <v>0</v>
      </c>
      <c r="BJ17" s="80">
        <f t="shared" si="7"/>
        <v>0</v>
      </c>
      <c r="BK17" s="80">
        <f t="shared" si="7"/>
        <v>0</v>
      </c>
      <c r="BL17" s="80">
        <f t="shared" si="7"/>
        <v>0</v>
      </c>
      <c r="BM17" s="80">
        <f t="shared" si="7"/>
        <v>0</v>
      </c>
      <c r="BN17" s="80">
        <f t="shared" si="7"/>
        <v>0</v>
      </c>
      <c r="BO17" s="80">
        <f t="shared" si="7"/>
        <v>0</v>
      </c>
      <c r="BP17" s="80">
        <f t="shared" si="7"/>
        <v>0</v>
      </c>
    </row>
    <row r="18" spans="1:68" x14ac:dyDescent="0.25">
      <c r="A18" s="73" t="s">
        <v>87</v>
      </c>
      <c r="B18" s="79" t="s">
        <v>94</v>
      </c>
      <c r="I18" s="80">
        <f t="shared" si="4"/>
        <v>0</v>
      </c>
      <c r="J18" s="80">
        <f t="shared" si="4"/>
        <v>0</v>
      </c>
      <c r="K18" s="80">
        <f t="shared" si="4"/>
        <v>0</v>
      </c>
      <c r="L18" s="80">
        <f t="shared" si="4"/>
        <v>0</v>
      </c>
      <c r="M18" s="80">
        <f t="shared" si="4"/>
        <v>0</v>
      </c>
      <c r="N18" s="80">
        <f t="shared" si="4"/>
        <v>0</v>
      </c>
      <c r="O18" s="80">
        <f t="shared" si="4"/>
        <v>0</v>
      </c>
      <c r="P18" s="80">
        <f t="shared" si="4"/>
        <v>0</v>
      </c>
      <c r="Q18" s="80">
        <f t="shared" si="4"/>
        <v>0</v>
      </c>
      <c r="R18" s="80">
        <f t="shared" si="4"/>
        <v>0</v>
      </c>
      <c r="S18" s="80">
        <f t="shared" si="4"/>
        <v>0</v>
      </c>
      <c r="T18" s="80">
        <f t="shared" si="4"/>
        <v>0</v>
      </c>
      <c r="U18" s="80">
        <f t="shared" si="4"/>
        <v>0</v>
      </c>
      <c r="V18" s="80">
        <f t="shared" si="4"/>
        <v>0</v>
      </c>
      <c r="W18" s="80">
        <f t="shared" si="4"/>
        <v>0</v>
      </c>
      <c r="X18" s="80">
        <f t="shared" si="4"/>
        <v>0</v>
      </c>
      <c r="Y18" s="80">
        <f t="shared" si="5"/>
        <v>0</v>
      </c>
      <c r="Z18" s="80">
        <f t="shared" si="5"/>
        <v>0</v>
      </c>
      <c r="AA18" s="80">
        <f t="shared" si="5"/>
        <v>0</v>
      </c>
      <c r="AB18" s="80">
        <f t="shared" si="5"/>
        <v>0</v>
      </c>
      <c r="AC18" s="80">
        <f t="shared" si="5"/>
        <v>0</v>
      </c>
      <c r="AD18" s="80">
        <f t="shared" si="5"/>
        <v>0</v>
      </c>
      <c r="AE18" s="80">
        <f t="shared" si="5"/>
        <v>0</v>
      </c>
      <c r="AF18" s="80">
        <f t="shared" si="5"/>
        <v>0</v>
      </c>
      <c r="AG18" s="80">
        <f t="shared" si="5"/>
        <v>0</v>
      </c>
      <c r="AH18" s="80">
        <f t="shared" si="5"/>
        <v>0</v>
      </c>
      <c r="AI18" s="80">
        <f t="shared" si="5"/>
        <v>0</v>
      </c>
      <c r="AJ18" s="80">
        <f t="shared" si="5"/>
        <v>0</v>
      </c>
      <c r="AK18" s="80">
        <f t="shared" si="5"/>
        <v>0</v>
      </c>
      <c r="AL18" s="80">
        <f t="shared" si="5"/>
        <v>0</v>
      </c>
      <c r="AM18" s="80">
        <f t="shared" si="5"/>
        <v>0</v>
      </c>
      <c r="AN18" s="80">
        <f t="shared" si="5"/>
        <v>0</v>
      </c>
      <c r="AO18" s="80">
        <f t="shared" si="6"/>
        <v>0</v>
      </c>
      <c r="AP18" s="80">
        <f t="shared" si="6"/>
        <v>0</v>
      </c>
      <c r="AQ18" s="80">
        <f t="shared" si="6"/>
        <v>0</v>
      </c>
      <c r="AR18" s="80">
        <f t="shared" si="6"/>
        <v>0</v>
      </c>
      <c r="AS18" s="80">
        <f t="shared" si="6"/>
        <v>0</v>
      </c>
      <c r="AT18" s="80">
        <f t="shared" si="6"/>
        <v>0</v>
      </c>
      <c r="AU18" s="80">
        <f t="shared" si="6"/>
        <v>0</v>
      </c>
      <c r="AV18" s="80">
        <f t="shared" si="6"/>
        <v>0</v>
      </c>
      <c r="AW18" s="80">
        <f t="shared" si="6"/>
        <v>0</v>
      </c>
      <c r="AX18" s="80">
        <f t="shared" si="6"/>
        <v>0</v>
      </c>
      <c r="AY18" s="80">
        <f t="shared" si="6"/>
        <v>0</v>
      </c>
      <c r="AZ18" s="80">
        <f t="shared" si="6"/>
        <v>0</v>
      </c>
      <c r="BA18" s="80">
        <f t="shared" si="6"/>
        <v>0</v>
      </c>
      <c r="BB18" s="80">
        <f t="shared" si="6"/>
        <v>0</v>
      </c>
      <c r="BC18" s="80">
        <f t="shared" si="6"/>
        <v>0</v>
      </c>
      <c r="BD18" s="80">
        <f t="shared" si="6"/>
        <v>0</v>
      </c>
      <c r="BE18" s="80">
        <f t="shared" si="7"/>
        <v>0</v>
      </c>
      <c r="BF18" s="80">
        <f t="shared" si="7"/>
        <v>0</v>
      </c>
      <c r="BG18" s="80">
        <f t="shared" si="7"/>
        <v>0</v>
      </c>
      <c r="BH18" s="80">
        <f t="shared" si="7"/>
        <v>0</v>
      </c>
      <c r="BI18" s="80">
        <f t="shared" si="7"/>
        <v>0</v>
      </c>
      <c r="BJ18" s="80">
        <f t="shared" si="7"/>
        <v>0</v>
      </c>
      <c r="BK18" s="80">
        <f t="shared" si="7"/>
        <v>0</v>
      </c>
      <c r="BL18" s="80">
        <f t="shared" si="7"/>
        <v>0</v>
      </c>
      <c r="BM18" s="80">
        <f t="shared" si="7"/>
        <v>0</v>
      </c>
      <c r="BN18" s="80">
        <f t="shared" si="7"/>
        <v>0</v>
      </c>
      <c r="BO18" s="80">
        <f t="shared" si="7"/>
        <v>0</v>
      </c>
      <c r="BP18" s="80">
        <f t="shared" si="7"/>
        <v>0</v>
      </c>
    </row>
    <row r="19" spans="1:68" x14ac:dyDescent="0.25">
      <c r="A19" s="73" t="s">
        <v>87</v>
      </c>
      <c r="B19" s="79" t="s">
        <v>95</v>
      </c>
      <c r="I19" s="80">
        <f t="shared" si="4"/>
        <v>0</v>
      </c>
      <c r="J19" s="80">
        <f t="shared" si="4"/>
        <v>0</v>
      </c>
      <c r="K19" s="80">
        <f t="shared" si="4"/>
        <v>0</v>
      </c>
      <c r="L19" s="80">
        <f t="shared" si="4"/>
        <v>0</v>
      </c>
      <c r="M19" s="80">
        <f t="shared" si="4"/>
        <v>0</v>
      </c>
      <c r="N19" s="80">
        <f t="shared" si="4"/>
        <v>0</v>
      </c>
      <c r="O19" s="80">
        <f t="shared" si="4"/>
        <v>0</v>
      </c>
      <c r="P19" s="80">
        <f t="shared" si="4"/>
        <v>0</v>
      </c>
      <c r="Q19" s="80">
        <f t="shared" si="4"/>
        <v>0</v>
      </c>
      <c r="R19" s="80">
        <f t="shared" si="4"/>
        <v>0</v>
      </c>
      <c r="S19" s="80">
        <f t="shared" si="4"/>
        <v>0</v>
      </c>
      <c r="T19" s="80">
        <f t="shared" si="4"/>
        <v>0</v>
      </c>
      <c r="U19" s="80">
        <f t="shared" si="4"/>
        <v>0</v>
      </c>
      <c r="V19" s="80">
        <f t="shared" si="4"/>
        <v>0</v>
      </c>
      <c r="W19" s="80">
        <f t="shared" si="4"/>
        <v>0</v>
      </c>
      <c r="X19" s="80">
        <f t="shared" si="4"/>
        <v>0</v>
      </c>
      <c r="Y19" s="80">
        <f t="shared" si="5"/>
        <v>0</v>
      </c>
      <c r="Z19" s="80">
        <f t="shared" si="5"/>
        <v>0</v>
      </c>
      <c r="AA19" s="80">
        <f t="shared" si="5"/>
        <v>0</v>
      </c>
      <c r="AB19" s="80">
        <f t="shared" si="5"/>
        <v>0</v>
      </c>
      <c r="AC19" s="80">
        <f t="shared" si="5"/>
        <v>0</v>
      </c>
      <c r="AD19" s="80">
        <f t="shared" si="5"/>
        <v>0</v>
      </c>
      <c r="AE19" s="80">
        <f t="shared" si="5"/>
        <v>0</v>
      </c>
      <c r="AF19" s="80">
        <f t="shared" si="5"/>
        <v>0</v>
      </c>
      <c r="AG19" s="80">
        <f t="shared" si="5"/>
        <v>0</v>
      </c>
      <c r="AH19" s="80">
        <f t="shared" si="5"/>
        <v>0</v>
      </c>
      <c r="AI19" s="80">
        <f t="shared" si="5"/>
        <v>0</v>
      </c>
      <c r="AJ19" s="80">
        <f t="shared" si="5"/>
        <v>0</v>
      </c>
      <c r="AK19" s="80">
        <f t="shared" si="5"/>
        <v>0</v>
      </c>
      <c r="AL19" s="80">
        <f t="shared" si="5"/>
        <v>0</v>
      </c>
      <c r="AM19" s="80">
        <f t="shared" si="5"/>
        <v>0</v>
      </c>
      <c r="AN19" s="80">
        <f t="shared" si="5"/>
        <v>0</v>
      </c>
      <c r="AO19" s="80">
        <f t="shared" si="6"/>
        <v>0</v>
      </c>
      <c r="AP19" s="80">
        <f t="shared" si="6"/>
        <v>0</v>
      </c>
      <c r="AQ19" s="80">
        <f t="shared" si="6"/>
        <v>0</v>
      </c>
      <c r="AR19" s="80">
        <f t="shared" si="6"/>
        <v>0</v>
      </c>
      <c r="AS19" s="80">
        <f t="shared" si="6"/>
        <v>0</v>
      </c>
      <c r="AT19" s="80">
        <f t="shared" si="6"/>
        <v>0</v>
      </c>
      <c r="AU19" s="80">
        <f t="shared" si="6"/>
        <v>0</v>
      </c>
      <c r="AV19" s="80">
        <f t="shared" si="6"/>
        <v>0</v>
      </c>
      <c r="AW19" s="80">
        <f t="shared" si="6"/>
        <v>0</v>
      </c>
      <c r="AX19" s="80">
        <f t="shared" si="6"/>
        <v>0</v>
      </c>
      <c r="AY19" s="80">
        <f t="shared" si="6"/>
        <v>0</v>
      </c>
      <c r="AZ19" s="80">
        <f t="shared" si="6"/>
        <v>0</v>
      </c>
      <c r="BA19" s="80">
        <f t="shared" si="6"/>
        <v>0</v>
      </c>
      <c r="BB19" s="80">
        <f t="shared" si="6"/>
        <v>0</v>
      </c>
      <c r="BC19" s="80">
        <f t="shared" si="6"/>
        <v>0</v>
      </c>
      <c r="BD19" s="80">
        <f t="shared" si="6"/>
        <v>0</v>
      </c>
      <c r="BE19" s="80">
        <f t="shared" si="7"/>
        <v>0</v>
      </c>
      <c r="BF19" s="80">
        <f t="shared" si="7"/>
        <v>0</v>
      </c>
      <c r="BG19" s="80">
        <f t="shared" si="7"/>
        <v>0</v>
      </c>
      <c r="BH19" s="80">
        <f t="shared" si="7"/>
        <v>0</v>
      </c>
      <c r="BI19" s="80">
        <f t="shared" si="7"/>
        <v>0</v>
      </c>
      <c r="BJ19" s="80">
        <f t="shared" si="7"/>
        <v>0</v>
      </c>
      <c r="BK19" s="80">
        <f t="shared" si="7"/>
        <v>0</v>
      </c>
      <c r="BL19" s="80">
        <f t="shared" si="7"/>
        <v>0</v>
      </c>
      <c r="BM19" s="80">
        <f t="shared" si="7"/>
        <v>0</v>
      </c>
      <c r="BN19" s="80">
        <f t="shared" si="7"/>
        <v>0</v>
      </c>
      <c r="BO19" s="80">
        <f t="shared" si="7"/>
        <v>0</v>
      </c>
      <c r="BP19" s="80">
        <f t="shared" si="7"/>
        <v>0</v>
      </c>
    </row>
    <row r="20" spans="1:68" x14ac:dyDescent="0.25">
      <c r="A20" s="73" t="s">
        <v>87</v>
      </c>
      <c r="B20" s="79" t="s">
        <v>96</v>
      </c>
      <c r="I20" s="80">
        <f t="shared" si="4"/>
        <v>0</v>
      </c>
      <c r="J20" s="80">
        <f t="shared" si="4"/>
        <v>0</v>
      </c>
      <c r="K20" s="80">
        <f t="shared" si="4"/>
        <v>0</v>
      </c>
      <c r="L20" s="80">
        <f t="shared" si="4"/>
        <v>0</v>
      </c>
      <c r="M20" s="80">
        <f t="shared" si="4"/>
        <v>0</v>
      </c>
      <c r="N20" s="80">
        <f t="shared" si="4"/>
        <v>0</v>
      </c>
      <c r="O20" s="80">
        <f t="shared" si="4"/>
        <v>0</v>
      </c>
      <c r="P20" s="80">
        <f t="shared" si="4"/>
        <v>0</v>
      </c>
      <c r="Q20" s="80">
        <f t="shared" si="4"/>
        <v>0</v>
      </c>
      <c r="R20" s="80">
        <f t="shared" si="4"/>
        <v>0</v>
      </c>
      <c r="S20" s="80">
        <f t="shared" si="4"/>
        <v>0</v>
      </c>
      <c r="T20" s="80">
        <f t="shared" si="4"/>
        <v>0</v>
      </c>
      <c r="U20" s="80">
        <f t="shared" si="4"/>
        <v>0</v>
      </c>
      <c r="V20" s="80">
        <f t="shared" si="4"/>
        <v>0</v>
      </c>
      <c r="W20" s="80">
        <f t="shared" si="4"/>
        <v>0</v>
      </c>
      <c r="X20" s="80">
        <f t="shared" si="4"/>
        <v>0</v>
      </c>
      <c r="Y20" s="80">
        <f t="shared" si="5"/>
        <v>0</v>
      </c>
      <c r="Z20" s="80">
        <f t="shared" si="5"/>
        <v>0</v>
      </c>
      <c r="AA20" s="80">
        <f t="shared" si="5"/>
        <v>0</v>
      </c>
      <c r="AB20" s="80">
        <f t="shared" si="5"/>
        <v>0</v>
      </c>
      <c r="AC20" s="80">
        <f t="shared" si="5"/>
        <v>0</v>
      </c>
      <c r="AD20" s="80">
        <f t="shared" si="5"/>
        <v>0</v>
      </c>
      <c r="AE20" s="80">
        <f t="shared" si="5"/>
        <v>0</v>
      </c>
      <c r="AF20" s="80">
        <f t="shared" si="5"/>
        <v>0</v>
      </c>
      <c r="AG20" s="80">
        <f t="shared" si="5"/>
        <v>0</v>
      </c>
      <c r="AH20" s="80">
        <f t="shared" si="5"/>
        <v>0</v>
      </c>
      <c r="AI20" s="80">
        <f t="shared" si="5"/>
        <v>0</v>
      </c>
      <c r="AJ20" s="80">
        <f t="shared" si="5"/>
        <v>0</v>
      </c>
      <c r="AK20" s="80">
        <f t="shared" si="5"/>
        <v>0</v>
      </c>
      <c r="AL20" s="80">
        <f t="shared" si="5"/>
        <v>0</v>
      </c>
      <c r="AM20" s="80">
        <f t="shared" si="5"/>
        <v>0</v>
      </c>
      <c r="AN20" s="80">
        <f t="shared" si="5"/>
        <v>0</v>
      </c>
      <c r="AO20" s="80">
        <f t="shared" si="6"/>
        <v>0</v>
      </c>
      <c r="AP20" s="80">
        <f t="shared" si="6"/>
        <v>0</v>
      </c>
      <c r="AQ20" s="80">
        <f t="shared" si="6"/>
        <v>0</v>
      </c>
      <c r="AR20" s="80">
        <f t="shared" si="6"/>
        <v>0</v>
      </c>
      <c r="AS20" s="80">
        <f t="shared" si="6"/>
        <v>0</v>
      </c>
      <c r="AT20" s="80">
        <f t="shared" si="6"/>
        <v>0</v>
      </c>
      <c r="AU20" s="80">
        <f t="shared" si="6"/>
        <v>0</v>
      </c>
      <c r="AV20" s="80">
        <f t="shared" si="6"/>
        <v>0</v>
      </c>
      <c r="AW20" s="80">
        <f t="shared" si="6"/>
        <v>0</v>
      </c>
      <c r="AX20" s="80">
        <f t="shared" si="6"/>
        <v>0</v>
      </c>
      <c r="AY20" s="80">
        <f t="shared" si="6"/>
        <v>0</v>
      </c>
      <c r="AZ20" s="80">
        <f t="shared" si="6"/>
        <v>0</v>
      </c>
      <c r="BA20" s="80">
        <f t="shared" si="6"/>
        <v>0</v>
      </c>
      <c r="BB20" s="80">
        <f t="shared" si="6"/>
        <v>0</v>
      </c>
      <c r="BC20" s="80">
        <f t="shared" si="6"/>
        <v>0</v>
      </c>
      <c r="BD20" s="80">
        <f t="shared" si="6"/>
        <v>0</v>
      </c>
      <c r="BE20" s="80">
        <f t="shared" si="7"/>
        <v>0</v>
      </c>
      <c r="BF20" s="80">
        <f t="shared" si="7"/>
        <v>0</v>
      </c>
      <c r="BG20" s="80">
        <f t="shared" si="7"/>
        <v>0</v>
      </c>
      <c r="BH20" s="80">
        <f t="shared" si="7"/>
        <v>0</v>
      </c>
      <c r="BI20" s="80">
        <f t="shared" si="7"/>
        <v>0</v>
      </c>
      <c r="BJ20" s="80">
        <f t="shared" si="7"/>
        <v>0</v>
      </c>
      <c r="BK20" s="80">
        <f t="shared" si="7"/>
        <v>0</v>
      </c>
      <c r="BL20" s="80">
        <f t="shared" si="7"/>
        <v>0</v>
      </c>
      <c r="BM20" s="80">
        <f t="shared" si="7"/>
        <v>0</v>
      </c>
      <c r="BN20" s="80">
        <f t="shared" si="7"/>
        <v>0</v>
      </c>
      <c r="BO20" s="80">
        <f t="shared" si="7"/>
        <v>0</v>
      </c>
      <c r="BP20" s="80">
        <f t="shared" si="7"/>
        <v>0</v>
      </c>
    </row>
    <row r="21" spans="1:68" x14ac:dyDescent="0.25">
      <c r="A21" s="73" t="s">
        <v>87</v>
      </c>
      <c r="B21" s="79" t="s">
        <v>97</v>
      </c>
      <c r="I21" s="80">
        <f t="shared" si="4"/>
        <v>0</v>
      </c>
      <c r="J21" s="80">
        <f t="shared" si="4"/>
        <v>0</v>
      </c>
      <c r="K21" s="80">
        <f t="shared" si="4"/>
        <v>0</v>
      </c>
      <c r="L21" s="80">
        <f t="shared" si="4"/>
        <v>0</v>
      </c>
      <c r="M21" s="80">
        <f t="shared" si="4"/>
        <v>0</v>
      </c>
      <c r="N21" s="80">
        <f t="shared" si="4"/>
        <v>0</v>
      </c>
      <c r="O21" s="80">
        <f t="shared" si="4"/>
        <v>0</v>
      </c>
      <c r="P21" s="80">
        <f t="shared" si="4"/>
        <v>0</v>
      </c>
      <c r="Q21" s="80">
        <f t="shared" si="4"/>
        <v>0</v>
      </c>
      <c r="R21" s="80">
        <f t="shared" si="4"/>
        <v>0</v>
      </c>
      <c r="S21" s="80">
        <f t="shared" si="4"/>
        <v>0</v>
      </c>
      <c r="T21" s="80">
        <f t="shared" si="4"/>
        <v>0</v>
      </c>
      <c r="U21" s="80">
        <f t="shared" si="4"/>
        <v>0</v>
      </c>
      <c r="V21" s="80">
        <f t="shared" si="4"/>
        <v>0</v>
      </c>
      <c r="W21" s="80">
        <f t="shared" si="4"/>
        <v>0</v>
      </c>
      <c r="X21" s="80">
        <f t="shared" si="4"/>
        <v>0</v>
      </c>
      <c r="Y21" s="80">
        <f t="shared" si="5"/>
        <v>0</v>
      </c>
      <c r="Z21" s="80">
        <f t="shared" si="5"/>
        <v>0</v>
      </c>
      <c r="AA21" s="80">
        <f t="shared" si="5"/>
        <v>0</v>
      </c>
      <c r="AB21" s="80">
        <f t="shared" si="5"/>
        <v>0</v>
      </c>
      <c r="AC21" s="80">
        <f t="shared" si="5"/>
        <v>0</v>
      </c>
      <c r="AD21" s="80">
        <f t="shared" si="5"/>
        <v>0</v>
      </c>
      <c r="AE21" s="80">
        <f t="shared" si="5"/>
        <v>0</v>
      </c>
      <c r="AF21" s="80">
        <f t="shared" si="5"/>
        <v>0</v>
      </c>
      <c r="AG21" s="80">
        <f t="shared" si="5"/>
        <v>0</v>
      </c>
      <c r="AH21" s="80">
        <f t="shared" si="5"/>
        <v>0</v>
      </c>
      <c r="AI21" s="80">
        <f t="shared" si="5"/>
        <v>0</v>
      </c>
      <c r="AJ21" s="80">
        <f t="shared" si="5"/>
        <v>0</v>
      </c>
      <c r="AK21" s="80">
        <f t="shared" si="5"/>
        <v>0</v>
      </c>
      <c r="AL21" s="80">
        <f t="shared" si="5"/>
        <v>0</v>
      </c>
      <c r="AM21" s="80">
        <f t="shared" si="5"/>
        <v>0</v>
      </c>
      <c r="AN21" s="80">
        <f t="shared" si="5"/>
        <v>0</v>
      </c>
      <c r="AO21" s="80">
        <f t="shared" si="6"/>
        <v>0</v>
      </c>
      <c r="AP21" s="80">
        <f t="shared" si="6"/>
        <v>0</v>
      </c>
      <c r="AQ21" s="80">
        <f t="shared" si="6"/>
        <v>0</v>
      </c>
      <c r="AR21" s="80">
        <f t="shared" si="6"/>
        <v>0</v>
      </c>
      <c r="AS21" s="80">
        <f t="shared" si="6"/>
        <v>0</v>
      </c>
      <c r="AT21" s="80">
        <f t="shared" si="6"/>
        <v>0</v>
      </c>
      <c r="AU21" s="80">
        <f t="shared" si="6"/>
        <v>0</v>
      </c>
      <c r="AV21" s="80">
        <f t="shared" si="6"/>
        <v>0</v>
      </c>
      <c r="AW21" s="80">
        <f t="shared" si="6"/>
        <v>0</v>
      </c>
      <c r="AX21" s="80">
        <f t="shared" si="6"/>
        <v>0</v>
      </c>
      <c r="AY21" s="80">
        <f t="shared" si="6"/>
        <v>0</v>
      </c>
      <c r="AZ21" s="80">
        <f t="shared" si="6"/>
        <v>0</v>
      </c>
      <c r="BA21" s="80">
        <f t="shared" si="6"/>
        <v>0</v>
      </c>
      <c r="BB21" s="80">
        <f t="shared" si="6"/>
        <v>0</v>
      </c>
      <c r="BC21" s="80">
        <f t="shared" si="6"/>
        <v>0</v>
      </c>
      <c r="BD21" s="80">
        <f t="shared" si="6"/>
        <v>0</v>
      </c>
      <c r="BE21" s="80">
        <f t="shared" si="7"/>
        <v>0</v>
      </c>
      <c r="BF21" s="80">
        <f t="shared" si="7"/>
        <v>0</v>
      </c>
      <c r="BG21" s="80">
        <f t="shared" si="7"/>
        <v>0</v>
      </c>
      <c r="BH21" s="80">
        <f t="shared" si="7"/>
        <v>0</v>
      </c>
      <c r="BI21" s="80">
        <f t="shared" si="7"/>
        <v>0</v>
      </c>
      <c r="BJ21" s="80">
        <f t="shared" si="7"/>
        <v>0</v>
      </c>
      <c r="BK21" s="80">
        <f t="shared" si="7"/>
        <v>0</v>
      </c>
      <c r="BL21" s="80">
        <f t="shared" si="7"/>
        <v>0</v>
      </c>
      <c r="BM21" s="80">
        <f t="shared" si="7"/>
        <v>0</v>
      </c>
      <c r="BN21" s="80">
        <f t="shared" si="7"/>
        <v>0</v>
      </c>
      <c r="BO21" s="80">
        <f t="shared" si="7"/>
        <v>0</v>
      </c>
      <c r="BP21" s="80">
        <f t="shared" si="7"/>
        <v>0</v>
      </c>
    </row>
    <row r="22" spans="1:68" x14ac:dyDescent="0.25">
      <c r="A22" s="73" t="s">
        <v>87</v>
      </c>
      <c r="B22" s="79" t="s">
        <v>98</v>
      </c>
      <c r="I22" s="80">
        <f t="shared" si="4"/>
        <v>0</v>
      </c>
      <c r="J22" s="80">
        <f t="shared" si="4"/>
        <v>0</v>
      </c>
      <c r="K22" s="80">
        <f t="shared" si="4"/>
        <v>0</v>
      </c>
      <c r="L22" s="80">
        <f t="shared" si="4"/>
        <v>0</v>
      </c>
      <c r="M22" s="80">
        <f t="shared" si="4"/>
        <v>0</v>
      </c>
      <c r="N22" s="80">
        <f t="shared" si="4"/>
        <v>0</v>
      </c>
      <c r="O22" s="80">
        <f t="shared" si="4"/>
        <v>0</v>
      </c>
      <c r="P22" s="80">
        <f t="shared" si="4"/>
        <v>0</v>
      </c>
      <c r="Q22" s="80">
        <f t="shared" si="4"/>
        <v>0</v>
      </c>
      <c r="R22" s="80">
        <f t="shared" si="4"/>
        <v>0</v>
      </c>
      <c r="S22" s="80">
        <f t="shared" si="4"/>
        <v>0</v>
      </c>
      <c r="T22" s="80">
        <f t="shared" si="4"/>
        <v>0</v>
      </c>
      <c r="U22" s="80">
        <f t="shared" si="4"/>
        <v>0</v>
      </c>
      <c r="V22" s="80">
        <f t="shared" si="4"/>
        <v>0</v>
      </c>
      <c r="W22" s="80">
        <f t="shared" si="4"/>
        <v>0</v>
      </c>
      <c r="X22" s="80">
        <f t="shared" si="4"/>
        <v>0</v>
      </c>
      <c r="Y22" s="80">
        <f t="shared" si="5"/>
        <v>0</v>
      </c>
      <c r="Z22" s="80">
        <f t="shared" si="5"/>
        <v>0</v>
      </c>
      <c r="AA22" s="80">
        <f t="shared" si="5"/>
        <v>0</v>
      </c>
      <c r="AB22" s="80">
        <f t="shared" si="5"/>
        <v>0</v>
      </c>
      <c r="AC22" s="80">
        <f t="shared" si="5"/>
        <v>0</v>
      </c>
      <c r="AD22" s="80">
        <f t="shared" si="5"/>
        <v>0</v>
      </c>
      <c r="AE22" s="80">
        <f t="shared" si="5"/>
        <v>0</v>
      </c>
      <c r="AF22" s="80">
        <f t="shared" si="5"/>
        <v>0</v>
      </c>
      <c r="AG22" s="80">
        <f t="shared" si="5"/>
        <v>0</v>
      </c>
      <c r="AH22" s="80">
        <f t="shared" si="5"/>
        <v>0</v>
      </c>
      <c r="AI22" s="80">
        <f t="shared" si="5"/>
        <v>0</v>
      </c>
      <c r="AJ22" s="80">
        <f t="shared" si="5"/>
        <v>0</v>
      </c>
      <c r="AK22" s="80">
        <f t="shared" si="5"/>
        <v>0</v>
      </c>
      <c r="AL22" s="80">
        <f t="shared" si="5"/>
        <v>0</v>
      </c>
      <c r="AM22" s="80">
        <f t="shared" si="5"/>
        <v>0</v>
      </c>
      <c r="AN22" s="80">
        <f t="shared" si="5"/>
        <v>0</v>
      </c>
      <c r="AO22" s="80">
        <f t="shared" si="6"/>
        <v>0</v>
      </c>
      <c r="AP22" s="80">
        <f t="shared" si="6"/>
        <v>0</v>
      </c>
      <c r="AQ22" s="80">
        <f t="shared" si="6"/>
        <v>0</v>
      </c>
      <c r="AR22" s="80">
        <f t="shared" si="6"/>
        <v>0</v>
      </c>
      <c r="AS22" s="80">
        <f t="shared" si="6"/>
        <v>0</v>
      </c>
      <c r="AT22" s="80">
        <f t="shared" si="6"/>
        <v>0</v>
      </c>
      <c r="AU22" s="80">
        <f t="shared" si="6"/>
        <v>0</v>
      </c>
      <c r="AV22" s="80">
        <f t="shared" si="6"/>
        <v>0</v>
      </c>
      <c r="AW22" s="80">
        <f t="shared" si="6"/>
        <v>0</v>
      </c>
      <c r="AX22" s="80">
        <f t="shared" si="6"/>
        <v>0</v>
      </c>
      <c r="AY22" s="80">
        <f t="shared" si="6"/>
        <v>0</v>
      </c>
      <c r="AZ22" s="80">
        <f t="shared" si="6"/>
        <v>0</v>
      </c>
      <c r="BA22" s="80">
        <f t="shared" si="6"/>
        <v>0</v>
      </c>
      <c r="BB22" s="80">
        <f t="shared" si="6"/>
        <v>0</v>
      </c>
      <c r="BC22" s="80">
        <f t="shared" si="6"/>
        <v>0</v>
      </c>
      <c r="BD22" s="80">
        <f t="shared" si="6"/>
        <v>0</v>
      </c>
      <c r="BE22" s="80">
        <f t="shared" si="7"/>
        <v>0</v>
      </c>
      <c r="BF22" s="80">
        <f t="shared" si="7"/>
        <v>0</v>
      </c>
      <c r="BG22" s="80">
        <f t="shared" si="7"/>
        <v>0</v>
      </c>
      <c r="BH22" s="80">
        <f t="shared" si="7"/>
        <v>0</v>
      </c>
      <c r="BI22" s="80">
        <f t="shared" si="7"/>
        <v>0</v>
      </c>
      <c r="BJ22" s="80">
        <f t="shared" si="7"/>
        <v>0</v>
      </c>
      <c r="BK22" s="80">
        <f t="shared" si="7"/>
        <v>0</v>
      </c>
      <c r="BL22" s="80">
        <f t="shared" si="7"/>
        <v>0</v>
      </c>
      <c r="BM22" s="80">
        <f t="shared" si="7"/>
        <v>0</v>
      </c>
      <c r="BN22" s="80">
        <f t="shared" si="7"/>
        <v>0</v>
      </c>
      <c r="BO22" s="80">
        <f t="shared" si="7"/>
        <v>0</v>
      </c>
      <c r="BP22" s="80">
        <f t="shared" si="7"/>
        <v>0</v>
      </c>
    </row>
    <row r="23" spans="1:68" x14ac:dyDescent="0.25">
      <c r="A23" s="73" t="s">
        <v>87</v>
      </c>
      <c r="B23" s="79" t="s">
        <v>99</v>
      </c>
      <c r="I23" s="80">
        <f t="shared" si="4"/>
        <v>0</v>
      </c>
      <c r="J23" s="80">
        <f t="shared" si="4"/>
        <v>0</v>
      </c>
      <c r="K23" s="80">
        <f t="shared" si="4"/>
        <v>0</v>
      </c>
      <c r="L23" s="80">
        <f t="shared" si="4"/>
        <v>0</v>
      </c>
      <c r="M23" s="80">
        <f t="shared" si="4"/>
        <v>0</v>
      </c>
      <c r="N23" s="80">
        <f t="shared" si="4"/>
        <v>0</v>
      </c>
      <c r="O23" s="80">
        <f t="shared" si="4"/>
        <v>0</v>
      </c>
      <c r="P23" s="80">
        <f t="shared" si="4"/>
        <v>0</v>
      </c>
      <c r="Q23" s="80">
        <f t="shared" si="4"/>
        <v>0</v>
      </c>
      <c r="R23" s="80">
        <f t="shared" si="4"/>
        <v>0</v>
      </c>
      <c r="S23" s="80">
        <f t="shared" si="4"/>
        <v>0</v>
      </c>
      <c r="T23" s="80">
        <f t="shared" si="4"/>
        <v>0</v>
      </c>
      <c r="U23" s="80">
        <f t="shared" si="4"/>
        <v>0</v>
      </c>
      <c r="V23" s="80">
        <f t="shared" si="4"/>
        <v>0</v>
      </c>
      <c r="W23" s="80">
        <f t="shared" si="4"/>
        <v>0</v>
      </c>
      <c r="X23" s="80">
        <f t="shared" si="4"/>
        <v>0</v>
      </c>
      <c r="Y23" s="80">
        <f t="shared" si="5"/>
        <v>0</v>
      </c>
      <c r="Z23" s="80">
        <f t="shared" si="5"/>
        <v>0</v>
      </c>
      <c r="AA23" s="80">
        <f t="shared" si="5"/>
        <v>0</v>
      </c>
      <c r="AB23" s="80">
        <f t="shared" si="5"/>
        <v>0</v>
      </c>
      <c r="AC23" s="80">
        <f t="shared" si="5"/>
        <v>0</v>
      </c>
      <c r="AD23" s="80">
        <f t="shared" si="5"/>
        <v>0</v>
      </c>
      <c r="AE23" s="80">
        <f t="shared" si="5"/>
        <v>0</v>
      </c>
      <c r="AF23" s="80">
        <f t="shared" si="5"/>
        <v>0</v>
      </c>
      <c r="AG23" s="80">
        <f t="shared" si="5"/>
        <v>0</v>
      </c>
      <c r="AH23" s="80">
        <f t="shared" si="5"/>
        <v>0</v>
      </c>
      <c r="AI23" s="80">
        <f t="shared" si="5"/>
        <v>0</v>
      </c>
      <c r="AJ23" s="80">
        <f t="shared" si="5"/>
        <v>0</v>
      </c>
      <c r="AK23" s="80">
        <f t="shared" si="5"/>
        <v>0</v>
      </c>
      <c r="AL23" s="80">
        <f t="shared" si="5"/>
        <v>0</v>
      </c>
      <c r="AM23" s="80">
        <f t="shared" si="5"/>
        <v>0</v>
      </c>
      <c r="AN23" s="80">
        <f t="shared" si="5"/>
        <v>0</v>
      </c>
      <c r="AO23" s="80">
        <f t="shared" si="6"/>
        <v>0</v>
      </c>
      <c r="AP23" s="80">
        <f t="shared" si="6"/>
        <v>0</v>
      </c>
      <c r="AQ23" s="80">
        <f t="shared" si="6"/>
        <v>0</v>
      </c>
      <c r="AR23" s="80">
        <f t="shared" si="6"/>
        <v>0</v>
      </c>
      <c r="AS23" s="80">
        <f t="shared" si="6"/>
        <v>0</v>
      </c>
      <c r="AT23" s="80">
        <f t="shared" si="6"/>
        <v>0</v>
      </c>
      <c r="AU23" s="80">
        <f t="shared" si="6"/>
        <v>0</v>
      </c>
      <c r="AV23" s="80">
        <f t="shared" si="6"/>
        <v>0</v>
      </c>
      <c r="AW23" s="80">
        <f t="shared" si="6"/>
        <v>0</v>
      </c>
      <c r="AX23" s="80">
        <f t="shared" si="6"/>
        <v>0</v>
      </c>
      <c r="AY23" s="80">
        <f t="shared" si="6"/>
        <v>0</v>
      </c>
      <c r="AZ23" s="80">
        <f t="shared" si="6"/>
        <v>0</v>
      </c>
      <c r="BA23" s="80">
        <f t="shared" si="6"/>
        <v>0</v>
      </c>
      <c r="BB23" s="80">
        <f t="shared" si="6"/>
        <v>0</v>
      </c>
      <c r="BC23" s="80">
        <f t="shared" si="6"/>
        <v>0</v>
      </c>
      <c r="BD23" s="80">
        <f t="shared" si="6"/>
        <v>0</v>
      </c>
      <c r="BE23" s="80">
        <f t="shared" si="7"/>
        <v>0</v>
      </c>
      <c r="BF23" s="80">
        <f t="shared" si="7"/>
        <v>0</v>
      </c>
      <c r="BG23" s="80">
        <f t="shared" si="7"/>
        <v>0</v>
      </c>
      <c r="BH23" s="80">
        <f t="shared" si="7"/>
        <v>0</v>
      </c>
      <c r="BI23" s="80">
        <f t="shared" si="7"/>
        <v>0</v>
      </c>
      <c r="BJ23" s="80">
        <f t="shared" si="7"/>
        <v>0</v>
      </c>
      <c r="BK23" s="80">
        <f t="shared" si="7"/>
        <v>0</v>
      </c>
      <c r="BL23" s="80">
        <f t="shared" si="7"/>
        <v>0</v>
      </c>
      <c r="BM23" s="80">
        <f t="shared" si="7"/>
        <v>0</v>
      </c>
      <c r="BN23" s="80">
        <f t="shared" si="7"/>
        <v>0</v>
      </c>
      <c r="BO23" s="80">
        <f t="shared" si="7"/>
        <v>0</v>
      </c>
      <c r="BP23" s="80">
        <f t="shared" si="7"/>
        <v>0</v>
      </c>
    </row>
    <row r="24" spans="1:68" x14ac:dyDescent="0.25">
      <c r="A24" s="73" t="s">
        <v>87</v>
      </c>
      <c r="B24" s="79" t="s">
        <v>100</v>
      </c>
      <c r="I24" s="80">
        <f t="shared" si="4"/>
        <v>2000</v>
      </c>
      <c r="J24" s="80">
        <f t="shared" si="4"/>
        <v>2000</v>
      </c>
      <c r="K24" s="80">
        <f t="shared" si="4"/>
        <v>2000</v>
      </c>
      <c r="L24" s="80">
        <f t="shared" si="4"/>
        <v>2000</v>
      </c>
      <c r="M24" s="80">
        <f t="shared" si="4"/>
        <v>2000</v>
      </c>
      <c r="N24" s="80">
        <f t="shared" si="4"/>
        <v>2000</v>
      </c>
      <c r="O24" s="80">
        <f t="shared" si="4"/>
        <v>2000</v>
      </c>
      <c r="P24" s="80">
        <f t="shared" si="4"/>
        <v>2000</v>
      </c>
      <c r="Q24" s="80">
        <f t="shared" si="4"/>
        <v>2000</v>
      </c>
      <c r="R24" s="80">
        <f t="shared" si="4"/>
        <v>2000</v>
      </c>
      <c r="S24" s="80">
        <f t="shared" si="4"/>
        <v>2000</v>
      </c>
      <c r="T24" s="80">
        <f t="shared" si="4"/>
        <v>2000</v>
      </c>
      <c r="U24" s="80">
        <f t="shared" si="4"/>
        <v>2000</v>
      </c>
      <c r="V24" s="80">
        <f t="shared" si="4"/>
        <v>2000</v>
      </c>
      <c r="W24" s="80">
        <f t="shared" si="4"/>
        <v>2000</v>
      </c>
      <c r="X24" s="80">
        <f t="shared" si="4"/>
        <v>2000</v>
      </c>
      <c r="Y24" s="80">
        <f t="shared" si="5"/>
        <v>2000</v>
      </c>
      <c r="Z24" s="80">
        <f t="shared" si="5"/>
        <v>2000</v>
      </c>
      <c r="AA24" s="80">
        <f t="shared" si="5"/>
        <v>2000</v>
      </c>
      <c r="AB24" s="80">
        <f t="shared" si="5"/>
        <v>2000</v>
      </c>
      <c r="AC24" s="80">
        <f t="shared" si="5"/>
        <v>2000</v>
      </c>
      <c r="AD24" s="80">
        <f t="shared" si="5"/>
        <v>2000</v>
      </c>
      <c r="AE24" s="80">
        <f t="shared" si="5"/>
        <v>2000</v>
      </c>
      <c r="AF24" s="80">
        <f t="shared" si="5"/>
        <v>2000</v>
      </c>
      <c r="AG24" s="80">
        <f t="shared" si="5"/>
        <v>2000</v>
      </c>
      <c r="AH24" s="80">
        <f t="shared" si="5"/>
        <v>2000</v>
      </c>
      <c r="AI24" s="80">
        <f t="shared" si="5"/>
        <v>2000</v>
      </c>
      <c r="AJ24" s="80">
        <f t="shared" si="5"/>
        <v>2000</v>
      </c>
      <c r="AK24" s="80">
        <f t="shared" si="5"/>
        <v>2000</v>
      </c>
      <c r="AL24" s="80">
        <f t="shared" si="5"/>
        <v>2000</v>
      </c>
      <c r="AM24" s="80">
        <f t="shared" si="5"/>
        <v>2000</v>
      </c>
      <c r="AN24" s="80">
        <f t="shared" si="5"/>
        <v>2000</v>
      </c>
      <c r="AO24" s="80">
        <f t="shared" si="6"/>
        <v>2000</v>
      </c>
      <c r="AP24" s="80">
        <f t="shared" si="6"/>
        <v>2000</v>
      </c>
      <c r="AQ24" s="80">
        <f t="shared" si="6"/>
        <v>2000</v>
      </c>
      <c r="AR24" s="80">
        <f t="shared" si="6"/>
        <v>2000</v>
      </c>
      <c r="AS24" s="80">
        <f t="shared" si="6"/>
        <v>2000</v>
      </c>
      <c r="AT24" s="80">
        <f t="shared" si="6"/>
        <v>2000</v>
      </c>
      <c r="AU24" s="80">
        <f t="shared" si="6"/>
        <v>2000</v>
      </c>
      <c r="AV24" s="80">
        <f t="shared" si="6"/>
        <v>2000</v>
      </c>
      <c r="AW24" s="80">
        <f t="shared" si="6"/>
        <v>2000</v>
      </c>
      <c r="AX24" s="80">
        <f t="shared" si="6"/>
        <v>2000</v>
      </c>
      <c r="AY24" s="80">
        <f t="shared" si="6"/>
        <v>2000</v>
      </c>
      <c r="AZ24" s="80">
        <f t="shared" si="6"/>
        <v>2000</v>
      </c>
      <c r="BA24" s="80">
        <f t="shared" si="6"/>
        <v>2000</v>
      </c>
      <c r="BB24" s="80">
        <f t="shared" si="6"/>
        <v>2000</v>
      </c>
      <c r="BC24" s="80">
        <f t="shared" si="6"/>
        <v>2000</v>
      </c>
      <c r="BD24" s="80">
        <f t="shared" si="6"/>
        <v>2000</v>
      </c>
      <c r="BE24" s="80">
        <f t="shared" si="7"/>
        <v>2000</v>
      </c>
      <c r="BF24" s="80">
        <f t="shared" si="7"/>
        <v>2000</v>
      </c>
      <c r="BG24" s="80">
        <f t="shared" si="7"/>
        <v>2000</v>
      </c>
      <c r="BH24" s="80">
        <f t="shared" si="7"/>
        <v>2000</v>
      </c>
      <c r="BI24" s="80">
        <f t="shared" si="7"/>
        <v>2000</v>
      </c>
      <c r="BJ24" s="80">
        <f t="shared" si="7"/>
        <v>2000</v>
      </c>
      <c r="BK24" s="80">
        <f t="shared" si="7"/>
        <v>2000</v>
      </c>
      <c r="BL24" s="80">
        <f t="shared" si="7"/>
        <v>2000</v>
      </c>
      <c r="BM24" s="80">
        <f t="shared" si="7"/>
        <v>2000</v>
      </c>
      <c r="BN24" s="80">
        <f t="shared" si="7"/>
        <v>2000</v>
      </c>
      <c r="BO24" s="80">
        <f t="shared" si="7"/>
        <v>2000</v>
      </c>
      <c r="BP24" s="80">
        <f t="shared" si="7"/>
        <v>2000</v>
      </c>
    </row>
    <row r="25" spans="1:68" x14ac:dyDescent="0.25">
      <c r="A25" s="73" t="s">
        <v>87</v>
      </c>
      <c r="B25" s="79" t="s">
        <v>101</v>
      </c>
      <c r="I25" s="80">
        <f t="shared" si="4"/>
        <v>0</v>
      </c>
      <c r="J25" s="80">
        <f t="shared" si="4"/>
        <v>0</v>
      </c>
      <c r="K25" s="80">
        <f t="shared" si="4"/>
        <v>0</v>
      </c>
      <c r="L25" s="80">
        <f t="shared" si="4"/>
        <v>0</v>
      </c>
      <c r="M25" s="80">
        <f t="shared" si="4"/>
        <v>0</v>
      </c>
      <c r="N25" s="80">
        <f t="shared" si="4"/>
        <v>0</v>
      </c>
      <c r="O25" s="80">
        <f t="shared" si="4"/>
        <v>0</v>
      </c>
      <c r="P25" s="80">
        <f t="shared" si="4"/>
        <v>0</v>
      </c>
      <c r="Q25" s="80">
        <f t="shared" si="4"/>
        <v>0</v>
      </c>
      <c r="R25" s="80">
        <f t="shared" si="4"/>
        <v>0</v>
      </c>
      <c r="S25" s="80">
        <f t="shared" si="4"/>
        <v>0</v>
      </c>
      <c r="T25" s="80">
        <f t="shared" si="4"/>
        <v>0</v>
      </c>
      <c r="U25" s="80">
        <f t="shared" si="4"/>
        <v>0</v>
      </c>
      <c r="V25" s="80">
        <f t="shared" si="4"/>
        <v>0</v>
      </c>
      <c r="W25" s="80">
        <f t="shared" si="4"/>
        <v>0</v>
      </c>
      <c r="X25" s="80">
        <f t="shared" ref="S25:AH38" si="8">SUMIF($B$61:$B$633,TRIM($B25),INDEX($I$61:$BP$633,0,MATCH(X$8,$I$8:$BP$8,0)))</f>
        <v>0</v>
      </c>
      <c r="Y25" s="80">
        <f t="shared" si="8"/>
        <v>0</v>
      </c>
      <c r="Z25" s="80">
        <f t="shared" si="8"/>
        <v>0</v>
      </c>
      <c r="AA25" s="80">
        <f t="shared" si="8"/>
        <v>0</v>
      </c>
      <c r="AB25" s="80">
        <f t="shared" si="8"/>
        <v>0</v>
      </c>
      <c r="AC25" s="80">
        <f t="shared" si="5"/>
        <v>0</v>
      </c>
      <c r="AD25" s="80">
        <f t="shared" si="5"/>
        <v>0</v>
      </c>
      <c r="AE25" s="80">
        <f t="shared" si="5"/>
        <v>0</v>
      </c>
      <c r="AF25" s="80">
        <f t="shared" si="5"/>
        <v>0</v>
      </c>
      <c r="AG25" s="80">
        <f t="shared" si="5"/>
        <v>0</v>
      </c>
      <c r="AH25" s="80">
        <f t="shared" si="5"/>
        <v>0</v>
      </c>
      <c r="AI25" s="80">
        <f t="shared" si="5"/>
        <v>0</v>
      </c>
      <c r="AJ25" s="80">
        <f t="shared" si="5"/>
        <v>0</v>
      </c>
      <c r="AK25" s="80">
        <f t="shared" si="5"/>
        <v>0</v>
      </c>
      <c r="AL25" s="80">
        <f t="shared" si="5"/>
        <v>0</v>
      </c>
      <c r="AM25" s="80">
        <f t="shared" si="5"/>
        <v>0</v>
      </c>
      <c r="AN25" s="80">
        <f t="shared" si="5"/>
        <v>0</v>
      </c>
      <c r="AO25" s="80">
        <f t="shared" si="6"/>
        <v>0</v>
      </c>
      <c r="AP25" s="80">
        <f t="shared" si="6"/>
        <v>0</v>
      </c>
      <c r="AQ25" s="80">
        <f t="shared" si="6"/>
        <v>0</v>
      </c>
      <c r="AR25" s="80">
        <f t="shared" si="6"/>
        <v>0</v>
      </c>
      <c r="AS25" s="80">
        <f t="shared" si="6"/>
        <v>0</v>
      </c>
      <c r="AT25" s="80">
        <f t="shared" si="6"/>
        <v>0</v>
      </c>
      <c r="AU25" s="80">
        <f t="shared" si="6"/>
        <v>0</v>
      </c>
      <c r="AV25" s="80">
        <f t="shared" si="6"/>
        <v>0</v>
      </c>
      <c r="AW25" s="80">
        <f t="shared" si="6"/>
        <v>0</v>
      </c>
      <c r="AX25" s="80">
        <f t="shared" si="6"/>
        <v>0</v>
      </c>
      <c r="AY25" s="80">
        <f t="shared" si="6"/>
        <v>0</v>
      </c>
      <c r="AZ25" s="80">
        <f t="shared" si="6"/>
        <v>0</v>
      </c>
      <c r="BA25" s="80">
        <f t="shared" si="6"/>
        <v>0</v>
      </c>
      <c r="BB25" s="80">
        <f t="shared" si="6"/>
        <v>0</v>
      </c>
      <c r="BC25" s="80">
        <f t="shared" si="6"/>
        <v>0</v>
      </c>
      <c r="BD25" s="80">
        <f t="shared" ref="BD25:BF25" si="9">SUMIF($B$61:$B$633,TRIM($B25),INDEX($I$61:$BP$633,0,MATCH(BD$8,$I$8:$BP$8,0)))</f>
        <v>0</v>
      </c>
      <c r="BE25" s="80">
        <f t="shared" si="9"/>
        <v>0</v>
      </c>
      <c r="BF25" s="80">
        <f t="shared" si="9"/>
        <v>0</v>
      </c>
      <c r="BG25" s="80">
        <f t="shared" si="7"/>
        <v>0</v>
      </c>
      <c r="BH25" s="80">
        <f t="shared" si="7"/>
        <v>0</v>
      </c>
      <c r="BI25" s="80">
        <f t="shared" si="7"/>
        <v>0</v>
      </c>
      <c r="BJ25" s="80">
        <f t="shared" si="7"/>
        <v>0</v>
      </c>
      <c r="BK25" s="80">
        <f t="shared" si="7"/>
        <v>0</v>
      </c>
      <c r="BL25" s="80">
        <f t="shared" si="7"/>
        <v>0</v>
      </c>
      <c r="BM25" s="80">
        <f t="shared" si="7"/>
        <v>0</v>
      </c>
      <c r="BN25" s="80">
        <f t="shared" si="7"/>
        <v>0</v>
      </c>
      <c r="BO25" s="80">
        <f t="shared" si="7"/>
        <v>0</v>
      </c>
      <c r="BP25" s="80">
        <f t="shared" si="7"/>
        <v>0</v>
      </c>
    </row>
    <row r="26" spans="1:68" x14ac:dyDescent="0.25">
      <c r="A26" s="73" t="s">
        <v>87</v>
      </c>
      <c r="B26" s="79" t="s">
        <v>102</v>
      </c>
      <c r="I26" s="80">
        <f t="shared" ref="I26:R38" si="10">SUMIF($B$61:$B$633,TRIM($B26),INDEX($I$61:$BP$633,0,MATCH(I$8,$I$8:$BP$8,0)))</f>
        <v>0</v>
      </c>
      <c r="J26" s="80">
        <f t="shared" si="10"/>
        <v>0</v>
      </c>
      <c r="K26" s="80">
        <f t="shared" si="10"/>
        <v>0</v>
      </c>
      <c r="L26" s="80">
        <f t="shared" si="10"/>
        <v>0</v>
      </c>
      <c r="M26" s="80">
        <f t="shared" si="10"/>
        <v>0</v>
      </c>
      <c r="N26" s="80">
        <f t="shared" si="10"/>
        <v>0</v>
      </c>
      <c r="O26" s="80">
        <f t="shared" si="10"/>
        <v>0</v>
      </c>
      <c r="P26" s="80">
        <f t="shared" si="10"/>
        <v>0</v>
      </c>
      <c r="Q26" s="80">
        <f t="shared" si="10"/>
        <v>0</v>
      </c>
      <c r="R26" s="80">
        <f t="shared" si="10"/>
        <v>0</v>
      </c>
      <c r="S26" s="80">
        <f t="shared" si="8"/>
        <v>0</v>
      </c>
      <c r="T26" s="80">
        <f t="shared" si="8"/>
        <v>0</v>
      </c>
      <c r="U26" s="80">
        <f t="shared" si="8"/>
        <v>0</v>
      </c>
      <c r="V26" s="80">
        <f t="shared" si="8"/>
        <v>0</v>
      </c>
      <c r="W26" s="80">
        <f t="shared" si="8"/>
        <v>0</v>
      </c>
      <c r="X26" s="80">
        <f t="shared" si="8"/>
        <v>0</v>
      </c>
      <c r="Y26" s="80">
        <f t="shared" si="8"/>
        <v>0</v>
      </c>
      <c r="Z26" s="80">
        <f t="shared" si="8"/>
        <v>0</v>
      </c>
      <c r="AA26" s="80">
        <f t="shared" si="8"/>
        <v>0</v>
      </c>
      <c r="AB26" s="80">
        <f t="shared" si="8"/>
        <v>0</v>
      </c>
      <c r="AC26" s="80">
        <f t="shared" si="8"/>
        <v>0</v>
      </c>
      <c r="AD26" s="80">
        <f t="shared" si="8"/>
        <v>0</v>
      </c>
      <c r="AE26" s="80">
        <f t="shared" si="8"/>
        <v>0</v>
      </c>
      <c r="AF26" s="80">
        <f t="shared" si="8"/>
        <v>0</v>
      </c>
      <c r="AG26" s="80">
        <f t="shared" si="8"/>
        <v>0</v>
      </c>
      <c r="AH26" s="80">
        <f t="shared" si="8"/>
        <v>0</v>
      </c>
      <c r="AI26" s="80">
        <f t="shared" ref="AI26:AX38" si="11">SUMIF($B$61:$B$633,TRIM($B26),INDEX($I$61:$BP$633,0,MATCH(AI$8,$I$8:$BP$8,0)))</f>
        <v>0</v>
      </c>
      <c r="AJ26" s="80">
        <f t="shared" si="11"/>
        <v>0</v>
      </c>
      <c r="AK26" s="80">
        <f t="shared" si="11"/>
        <v>0</v>
      </c>
      <c r="AL26" s="80">
        <f t="shared" si="11"/>
        <v>0</v>
      </c>
      <c r="AM26" s="80">
        <f t="shared" si="11"/>
        <v>0</v>
      </c>
      <c r="AN26" s="80">
        <f t="shared" si="11"/>
        <v>0</v>
      </c>
      <c r="AO26" s="80">
        <f t="shared" si="11"/>
        <v>0</v>
      </c>
      <c r="AP26" s="80">
        <f t="shared" si="11"/>
        <v>0</v>
      </c>
      <c r="AQ26" s="80">
        <f t="shared" si="11"/>
        <v>0</v>
      </c>
      <c r="AR26" s="80">
        <f t="shared" si="11"/>
        <v>0</v>
      </c>
      <c r="AS26" s="80">
        <f t="shared" si="11"/>
        <v>0</v>
      </c>
      <c r="AT26" s="80">
        <f t="shared" si="11"/>
        <v>0</v>
      </c>
      <c r="AU26" s="80">
        <f t="shared" si="11"/>
        <v>0</v>
      </c>
      <c r="AV26" s="80">
        <f t="shared" si="11"/>
        <v>0</v>
      </c>
      <c r="AW26" s="80">
        <f t="shared" si="11"/>
        <v>0</v>
      </c>
      <c r="AX26" s="80">
        <f t="shared" si="11"/>
        <v>0</v>
      </c>
      <c r="AY26" s="80">
        <f t="shared" ref="AY26:BN38" si="12">SUMIF($B$61:$B$633,TRIM($B26),INDEX($I$61:$BP$633,0,MATCH(AY$8,$I$8:$BP$8,0)))</f>
        <v>0</v>
      </c>
      <c r="AZ26" s="80">
        <f t="shared" si="12"/>
        <v>0</v>
      </c>
      <c r="BA26" s="80">
        <f t="shared" si="12"/>
        <v>0</v>
      </c>
      <c r="BB26" s="80">
        <f t="shared" si="12"/>
        <v>0</v>
      </c>
      <c r="BC26" s="80">
        <f t="shared" si="12"/>
        <v>0</v>
      </c>
      <c r="BD26" s="80">
        <f t="shared" si="12"/>
        <v>0</v>
      </c>
      <c r="BE26" s="80">
        <f t="shared" si="12"/>
        <v>0</v>
      </c>
      <c r="BF26" s="80">
        <f t="shared" si="12"/>
        <v>0</v>
      </c>
      <c r="BG26" s="80">
        <f t="shared" si="12"/>
        <v>0</v>
      </c>
      <c r="BH26" s="80">
        <f t="shared" si="12"/>
        <v>0</v>
      </c>
      <c r="BI26" s="80">
        <f t="shared" si="12"/>
        <v>0</v>
      </c>
      <c r="BJ26" s="80">
        <f t="shared" si="12"/>
        <v>0</v>
      </c>
      <c r="BK26" s="80">
        <f t="shared" si="12"/>
        <v>0</v>
      </c>
      <c r="BL26" s="80">
        <f t="shared" si="12"/>
        <v>0</v>
      </c>
      <c r="BM26" s="80">
        <f t="shared" si="12"/>
        <v>0</v>
      </c>
      <c r="BN26" s="80">
        <f t="shared" si="12"/>
        <v>0</v>
      </c>
      <c r="BO26" s="80">
        <f t="shared" ref="BO26:BP38" si="13">SUMIF($B$61:$B$633,TRIM($B26),INDEX($I$61:$BP$633,0,MATCH(BO$8,$I$8:$BP$8,0)))</f>
        <v>0</v>
      </c>
      <c r="BP26" s="80">
        <f t="shared" si="13"/>
        <v>0</v>
      </c>
    </row>
    <row r="27" spans="1:68" x14ac:dyDescent="0.25">
      <c r="A27" s="73" t="s">
        <v>87</v>
      </c>
      <c r="B27" s="79" t="s">
        <v>103</v>
      </c>
      <c r="I27" s="80">
        <f t="shared" si="10"/>
        <v>0</v>
      </c>
      <c r="J27" s="80">
        <f t="shared" si="10"/>
        <v>0</v>
      </c>
      <c r="K27" s="80">
        <f t="shared" si="10"/>
        <v>0</v>
      </c>
      <c r="L27" s="80">
        <f t="shared" si="10"/>
        <v>0</v>
      </c>
      <c r="M27" s="80">
        <f t="shared" si="10"/>
        <v>0</v>
      </c>
      <c r="N27" s="80">
        <f t="shared" si="10"/>
        <v>0</v>
      </c>
      <c r="O27" s="80">
        <f t="shared" si="10"/>
        <v>0</v>
      </c>
      <c r="P27" s="80">
        <f t="shared" si="10"/>
        <v>0</v>
      </c>
      <c r="Q27" s="80">
        <f t="shared" si="10"/>
        <v>0</v>
      </c>
      <c r="R27" s="80">
        <f t="shared" si="10"/>
        <v>0</v>
      </c>
      <c r="S27" s="80">
        <f t="shared" si="8"/>
        <v>0</v>
      </c>
      <c r="T27" s="80">
        <f t="shared" si="8"/>
        <v>0</v>
      </c>
      <c r="U27" s="80">
        <f t="shared" si="8"/>
        <v>0</v>
      </c>
      <c r="V27" s="80">
        <f t="shared" si="8"/>
        <v>0</v>
      </c>
      <c r="W27" s="80">
        <f t="shared" si="8"/>
        <v>0</v>
      </c>
      <c r="X27" s="80">
        <f t="shared" si="8"/>
        <v>0</v>
      </c>
      <c r="Y27" s="80">
        <f t="shared" si="8"/>
        <v>0</v>
      </c>
      <c r="Z27" s="80">
        <f t="shared" si="8"/>
        <v>0</v>
      </c>
      <c r="AA27" s="80">
        <f t="shared" si="8"/>
        <v>0</v>
      </c>
      <c r="AB27" s="80">
        <f t="shared" si="8"/>
        <v>0</v>
      </c>
      <c r="AC27" s="80">
        <f t="shared" si="8"/>
        <v>0</v>
      </c>
      <c r="AD27" s="80">
        <f t="shared" si="8"/>
        <v>0</v>
      </c>
      <c r="AE27" s="80">
        <f t="shared" si="8"/>
        <v>0</v>
      </c>
      <c r="AF27" s="80">
        <f t="shared" si="8"/>
        <v>0</v>
      </c>
      <c r="AG27" s="80">
        <f t="shared" si="8"/>
        <v>0</v>
      </c>
      <c r="AH27" s="80">
        <f t="shared" si="8"/>
        <v>0</v>
      </c>
      <c r="AI27" s="80">
        <f t="shared" si="11"/>
        <v>0</v>
      </c>
      <c r="AJ27" s="80">
        <f t="shared" si="11"/>
        <v>0</v>
      </c>
      <c r="AK27" s="80">
        <f t="shared" si="11"/>
        <v>0</v>
      </c>
      <c r="AL27" s="80">
        <f t="shared" si="11"/>
        <v>0</v>
      </c>
      <c r="AM27" s="80">
        <f t="shared" si="11"/>
        <v>0</v>
      </c>
      <c r="AN27" s="80">
        <f t="shared" si="11"/>
        <v>0</v>
      </c>
      <c r="AO27" s="80">
        <f t="shared" si="11"/>
        <v>0</v>
      </c>
      <c r="AP27" s="80">
        <f t="shared" si="11"/>
        <v>0</v>
      </c>
      <c r="AQ27" s="80">
        <f t="shared" si="11"/>
        <v>0</v>
      </c>
      <c r="AR27" s="80">
        <f t="shared" si="11"/>
        <v>0</v>
      </c>
      <c r="AS27" s="80">
        <f t="shared" si="11"/>
        <v>0</v>
      </c>
      <c r="AT27" s="80">
        <f t="shared" si="11"/>
        <v>0</v>
      </c>
      <c r="AU27" s="80">
        <f t="shared" si="11"/>
        <v>0</v>
      </c>
      <c r="AV27" s="80">
        <f t="shared" si="11"/>
        <v>0</v>
      </c>
      <c r="AW27" s="80">
        <f t="shared" si="11"/>
        <v>0</v>
      </c>
      <c r="AX27" s="80">
        <f t="shared" si="11"/>
        <v>0</v>
      </c>
      <c r="AY27" s="80">
        <f t="shared" si="12"/>
        <v>0</v>
      </c>
      <c r="AZ27" s="80">
        <f t="shared" si="12"/>
        <v>0</v>
      </c>
      <c r="BA27" s="80">
        <f t="shared" si="12"/>
        <v>0</v>
      </c>
      <c r="BB27" s="80">
        <f t="shared" si="12"/>
        <v>0</v>
      </c>
      <c r="BC27" s="80">
        <f t="shared" si="12"/>
        <v>0</v>
      </c>
      <c r="BD27" s="80">
        <f t="shared" si="12"/>
        <v>0</v>
      </c>
      <c r="BE27" s="80">
        <f t="shared" si="12"/>
        <v>0</v>
      </c>
      <c r="BF27" s="80">
        <f t="shared" si="12"/>
        <v>0</v>
      </c>
      <c r="BG27" s="80">
        <f t="shared" si="12"/>
        <v>0</v>
      </c>
      <c r="BH27" s="80">
        <f t="shared" si="12"/>
        <v>0</v>
      </c>
      <c r="BI27" s="80">
        <f t="shared" si="12"/>
        <v>0</v>
      </c>
      <c r="BJ27" s="80">
        <f t="shared" si="12"/>
        <v>0</v>
      </c>
      <c r="BK27" s="80">
        <f t="shared" si="12"/>
        <v>0</v>
      </c>
      <c r="BL27" s="80">
        <f t="shared" si="12"/>
        <v>0</v>
      </c>
      <c r="BM27" s="80">
        <f t="shared" si="12"/>
        <v>0</v>
      </c>
      <c r="BN27" s="80">
        <f t="shared" si="12"/>
        <v>0</v>
      </c>
      <c r="BO27" s="80">
        <f t="shared" si="13"/>
        <v>0</v>
      </c>
      <c r="BP27" s="80">
        <f t="shared" si="13"/>
        <v>0</v>
      </c>
    </row>
    <row r="28" spans="1:68" x14ac:dyDescent="0.25">
      <c r="A28" s="73" t="s">
        <v>87</v>
      </c>
      <c r="B28" s="79" t="s">
        <v>104</v>
      </c>
      <c r="I28" s="80">
        <f t="shared" si="10"/>
        <v>0</v>
      </c>
      <c r="J28" s="80">
        <f t="shared" si="10"/>
        <v>0</v>
      </c>
      <c r="K28" s="80">
        <f t="shared" si="10"/>
        <v>0</v>
      </c>
      <c r="L28" s="80">
        <f t="shared" si="10"/>
        <v>0</v>
      </c>
      <c r="M28" s="80">
        <f t="shared" si="10"/>
        <v>0</v>
      </c>
      <c r="N28" s="80">
        <f t="shared" si="10"/>
        <v>0</v>
      </c>
      <c r="O28" s="80">
        <f t="shared" si="10"/>
        <v>0</v>
      </c>
      <c r="P28" s="80">
        <f t="shared" si="10"/>
        <v>0</v>
      </c>
      <c r="Q28" s="80">
        <f t="shared" si="10"/>
        <v>0</v>
      </c>
      <c r="R28" s="80">
        <f t="shared" si="10"/>
        <v>0</v>
      </c>
      <c r="S28" s="80">
        <f t="shared" si="8"/>
        <v>0</v>
      </c>
      <c r="T28" s="80">
        <f t="shared" si="8"/>
        <v>0</v>
      </c>
      <c r="U28" s="80">
        <f t="shared" si="8"/>
        <v>0</v>
      </c>
      <c r="V28" s="80">
        <f t="shared" si="8"/>
        <v>0</v>
      </c>
      <c r="W28" s="80">
        <f t="shared" si="8"/>
        <v>0</v>
      </c>
      <c r="X28" s="80">
        <f t="shared" si="8"/>
        <v>0</v>
      </c>
      <c r="Y28" s="80">
        <f t="shared" si="8"/>
        <v>0</v>
      </c>
      <c r="Z28" s="80">
        <f t="shared" si="8"/>
        <v>0</v>
      </c>
      <c r="AA28" s="80">
        <f t="shared" si="8"/>
        <v>0</v>
      </c>
      <c r="AB28" s="80">
        <f t="shared" si="8"/>
        <v>0</v>
      </c>
      <c r="AC28" s="80">
        <f t="shared" si="8"/>
        <v>0</v>
      </c>
      <c r="AD28" s="80">
        <f t="shared" si="8"/>
        <v>0</v>
      </c>
      <c r="AE28" s="80">
        <f t="shared" si="8"/>
        <v>0</v>
      </c>
      <c r="AF28" s="80">
        <f t="shared" si="8"/>
        <v>0</v>
      </c>
      <c r="AG28" s="80">
        <f t="shared" si="8"/>
        <v>0</v>
      </c>
      <c r="AH28" s="80">
        <f t="shared" si="8"/>
        <v>0</v>
      </c>
      <c r="AI28" s="80">
        <f t="shared" si="11"/>
        <v>0</v>
      </c>
      <c r="AJ28" s="80">
        <f t="shared" si="11"/>
        <v>0</v>
      </c>
      <c r="AK28" s="80">
        <f t="shared" si="11"/>
        <v>0</v>
      </c>
      <c r="AL28" s="80">
        <f t="shared" si="11"/>
        <v>0</v>
      </c>
      <c r="AM28" s="80">
        <f t="shared" si="11"/>
        <v>0</v>
      </c>
      <c r="AN28" s="80">
        <f t="shared" si="11"/>
        <v>0</v>
      </c>
      <c r="AO28" s="80">
        <f t="shared" si="11"/>
        <v>0</v>
      </c>
      <c r="AP28" s="80">
        <f t="shared" si="11"/>
        <v>0</v>
      </c>
      <c r="AQ28" s="80">
        <f t="shared" si="11"/>
        <v>0</v>
      </c>
      <c r="AR28" s="80">
        <f t="shared" si="11"/>
        <v>0</v>
      </c>
      <c r="AS28" s="80">
        <f t="shared" si="11"/>
        <v>0</v>
      </c>
      <c r="AT28" s="80">
        <f t="shared" si="11"/>
        <v>0</v>
      </c>
      <c r="AU28" s="80">
        <f t="shared" si="11"/>
        <v>0</v>
      </c>
      <c r="AV28" s="80">
        <f t="shared" si="11"/>
        <v>0</v>
      </c>
      <c r="AW28" s="80">
        <f t="shared" si="11"/>
        <v>0</v>
      </c>
      <c r="AX28" s="80">
        <f t="shared" si="11"/>
        <v>0</v>
      </c>
      <c r="AY28" s="80">
        <f t="shared" si="12"/>
        <v>0</v>
      </c>
      <c r="AZ28" s="80">
        <f t="shared" si="12"/>
        <v>0</v>
      </c>
      <c r="BA28" s="80">
        <f t="shared" si="12"/>
        <v>0</v>
      </c>
      <c r="BB28" s="80">
        <f t="shared" si="12"/>
        <v>0</v>
      </c>
      <c r="BC28" s="80">
        <f t="shared" si="12"/>
        <v>0</v>
      </c>
      <c r="BD28" s="80">
        <f t="shared" si="12"/>
        <v>0</v>
      </c>
      <c r="BE28" s="80">
        <f t="shared" si="12"/>
        <v>0</v>
      </c>
      <c r="BF28" s="80">
        <f t="shared" si="12"/>
        <v>0</v>
      </c>
      <c r="BG28" s="80">
        <f t="shared" si="12"/>
        <v>0</v>
      </c>
      <c r="BH28" s="80">
        <f t="shared" si="12"/>
        <v>0</v>
      </c>
      <c r="BI28" s="80">
        <f t="shared" si="12"/>
        <v>0</v>
      </c>
      <c r="BJ28" s="80">
        <f t="shared" si="12"/>
        <v>0</v>
      </c>
      <c r="BK28" s="80">
        <f t="shared" si="12"/>
        <v>0</v>
      </c>
      <c r="BL28" s="80">
        <f t="shared" si="12"/>
        <v>0</v>
      </c>
      <c r="BM28" s="80">
        <f t="shared" si="12"/>
        <v>0</v>
      </c>
      <c r="BN28" s="80">
        <f t="shared" si="12"/>
        <v>0</v>
      </c>
      <c r="BO28" s="80">
        <f t="shared" si="13"/>
        <v>0</v>
      </c>
      <c r="BP28" s="80">
        <f t="shared" si="13"/>
        <v>0</v>
      </c>
    </row>
    <row r="29" spans="1:68" x14ac:dyDescent="0.25">
      <c r="A29" s="73" t="s">
        <v>87</v>
      </c>
      <c r="B29" s="79" t="s">
        <v>105</v>
      </c>
      <c r="I29" s="80">
        <f t="shared" si="10"/>
        <v>0</v>
      </c>
      <c r="J29" s="80">
        <f t="shared" si="10"/>
        <v>0</v>
      </c>
      <c r="K29" s="80">
        <f t="shared" si="10"/>
        <v>0</v>
      </c>
      <c r="L29" s="80">
        <f t="shared" si="10"/>
        <v>0</v>
      </c>
      <c r="M29" s="80">
        <f t="shared" si="10"/>
        <v>0</v>
      </c>
      <c r="N29" s="80">
        <f t="shared" si="10"/>
        <v>0</v>
      </c>
      <c r="O29" s="80">
        <f t="shared" si="10"/>
        <v>0</v>
      </c>
      <c r="P29" s="80">
        <f t="shared" si="10"/>
        <v>0</v>
      </c>
      <c r="Q29" s="80">
        <f t="shared" si="10"/>
        <v>0</v>
      </c>
      <c r="R29" s="80">
        <f t="shared" si="10"/>
        <v>0</v>
      </c>
      <c r="S29" s="80">
        <f t="shared" si="8"/>
        <v>0</v>
      </c>
      <c r="T29" s="80">
        <f t="shared" si="8"/>
        <v>0</v>
      </c>
      <c r="U29" s="80">
        <f t="shared" si="8"/>
        <v>0</v>
      </c>
      <c r="V29" s="80">
        <f t="shared" si="8"/>
        <v>0</v>
      </c>
      <c r="W29" s="80">
        <f t="shared" si="8"/>
        <v>0</v>
      </c>
      <c r="X29" s="80">
        <f t="shared" si="8"/>
        <v>0</v>
      </c>
      <c r="Y29" s="80">
        <f t="shared" si="8"/>
        <v>0</v>
      </c>
      <c r="Z29" s="80">
        <f t="shared" si="8"/>
        <v>0</v>
      </c>
      <c r="AA29" s="80">
        <f t="shared" si="8"/>
        <v>0</v>
      </c>
      <c r="AB29" s="80">
        <f t="shared" si="8"/>
        <v>0</v>
      </c>
      <c r="AC29" s="80">
        <f t="shared" si="8"/>
        <v>0</v>
      </c>
      <c r="AD29" s="80">
        <f t="shared" si="8"/>
        <v>0</v>
      </c>
      <c r="AE29" s="80">
        <f t="shared" si="8"/>
        <v>0</v>
      </c>
      <c r="AF29" s="80">
        <f t="shared" si="8"/>
        <v>0</v>
      </c>
      <c r="AG29" s="80">
        <f t="shared" si="8"/>
        <v>0</v>
      </c>
      <c r="AH29" s="80">
        <f t="shared" si="8"/>
        <v>0</v>
      </c>
      <c r="AI29" s="80">
        <f t="shared" si="11"/>
        <v>0</v>
      </c>
      <c r="AJ29" s="80">
        <f t="shared" si="11"/>
        <v>0</v>
      </c>
      <c r="AK29" s="80">
        <f t="shared" si="11"/>
        <v>0</v>
      </c>
      <c r="AL29" s="80">
        <f t="shared" si="11"/>
        <v>0</v>
      </c>
      <c r="AM29" s="80">
        <f t="shared" si="11"/>
        <v>0</v>
      </c>
      <c r="AN29" s="80">
        <f t="shared" si="11"/>
        <v>0</v>
      </c>
      <c r="AO29" s="80">
        <f t="shared" si="11"/>
        <v>0</v>
      </c>
      <c r="AP29" s="80">
        <f t="shared" si="11"/>
        <v>0</v>
      </c>
      <c r="AQ29" s="80">
        <f t="shared" si="11"/>
        <v>0</v>
      </c>
      <c r="AR29" s="80">
        <f t="shared" si="11"/>
        <v>0</v>
      </c>
      <c r="AS29" s="80">
        <f t="shared" si="11"/>
        <v>0</v>
      </c>
      <c r="AT29" s="80">
        <f t="shared" si="11"/>
        <v>0</v>
      </c>
      <c r="AU29" s="80">
        <f t="shared" si="11"/>
        <v>0</v>
      </c>
      <c r="AV29" s="80">
        <f t="shared" si="11"/>
        <v>0</v>
      </c>
      <c r="AW29" s="80">
        <f t="shared" si="11"/>
        <v>0</v>
      </c>
      <c r="AX29" s="80">
        <f t="shared" si="11"/>
        <v>0</v>
      </c>
      <c r="AY29" s="80">
        <f t="shared" si="12"/>
        <v>0</v>
      </c>
      <c r="AZ29" s="80">
        <f t="shared" si="12"/>
        <v>0</v>
      </c>
      <c r="BA29" s="80">
        <f t="shared" si="12"/>
        <v>0</v>
      </c>
      <c r="BB29" s="80">
        <f t="shared" si="12"/>
        <v>0</v>
      </c>
      <c r="BC29" s="80">
        <f t="shared" si="12"/>
        <v>0</v>
      </c>
      <c r="BD29" s="80">
        <f t="shared" si="12"/>
        <v>0</v>
      </c>
      <c r="BE29" s="80">
        <f t="shared" si="12"/>
        <v>0</v>
      </c>
      <c r="BF29" s="80">
        <f t="shared" si="12"/>
        <v>0</v>
      </c>
      <c r="BG29" s="80">
        <f t="shared" si="12"/>
        <v>0</v>
      </c>
      <c r="BH29" s="80">
        <f t="shared" si="12"/>
        <v>0</v>
      </c>
      <c r="BI29" s="80">
        <f t="shared" si="12"/>
        <v>0</v>
      </c>
      <c r="BJ29" s="80">
        <f t="shared" si="12"/>
        <v>0</v>
      </c>
      <c r="BK29" s="80">
        <f t="shared" si="12"/>
        <v>0</v>
      </c>
      <c r="BL29" s="80">
        <f t="shared" si="12"/>
        <v>0</v>
      </c>
      <c r="BM29" s="80">
        <f t="shared" si="12"/>
        <v>0</v>
      </c>
      <c r="BN29" s="80">
        <f t="shared" si="12"/>
        <v>0</v>
      </c>
      <c r="BO29" s="80">
        <f t="shared" si="13"/>
        <v>0</v>
      </c>
      <c r="BP29" s="80">
        <f t="shared" si="13"/>
        <v>0</v>
      </c>
    </row>
    <row r="30" spans="1:68" x14ac:dyDescent="0.25">
      <c r="A30" s="73" t="s">
        <v>87</v>
      </c>
      <c r="B30" s="79" t="s">
        <v>106</v>
      </c>
      <c r="I30" s="80">
        <f t="shared" si="10"/>
        <v>0</v>
      </c>
      <c r="J30" s="80">
        <f t="shared" si="10"/>
        <v>0</v>
      </c>
      <c r="K30" s="80">
        <f t="shared" si="10"/>
        <v>0</v>
      </c>
      <c r="L30" s="80">
        <f t="shared" si="10"/>
        <v>0</v>
      </c>
      <c r="M30" s="80">
        <f t="shared" si="10"/>
        <v>0</v>
      </c>
      <c r="N30" s="80">
        <f t="shared" si="10"/>
        <v>0</v>
      </c>
      <c r="O30" s="80">
        <f t="shared" si="10"/>
        <v>0</v>
      </c>
      <c r="P30" s="80">
        <f t="shared" si="10"/>
        <v>0</v>
      </c>
      <c r="Q30" s="80">
        <f t="shared" si="10"/>
        <v>0</v>
      </c>
      <c r="R30" s="80">
        <f t="shared" si="10"/>
        <v>0</v>
      </c>
      <c r="S30" s="80">
        <f t="shared" si="8"/>
        <v>0</v>
      </c>
      <c r="T30" s="80">
        <f t="shared" si="8"/>
        <v>0</v>
      </c>
      <c r="U30" s="80">
        <f t="shared" si="8"/>
        <v>0</v>
      </c>
      <c r="V30" s="80">
        <f t="shared" si="8"/>
        <v>0</v>
      </c>
      <c r="W30" s="80">
        <f t="shared" si="8"/>
        <v>0</v>
      </c>
      <c r="X30" s="80">
        <f t="shared" si="8"/>
        <v>0</v>
      </c>
      <c r="Y30" s="80">
        <f t="shared" si="8"/>
        <v>0</v>
      </c>
      <c r="Z30" s="80">
        <f t="shared" si="8"/>
        <v>0</v>
      </c>
      <c r="AA30" s="80">
        <f t="shared" si="8"/>
        <v>0</v>
      </c>
      <c r="AB30" s="80">
        <f t="shared" si="8"/>
        <v>0</v>
      </c>
      <c r="AC30" s="80">
        <f t="shared" si="8"/>
        <v>0</v>
      </c>
      <c r="AD30" s="80">
        <f t="shared" si="8"/>
        <v>0</v>
      </c>
      <c r="AE30" s="80">
        <f t="shared" si="8"/>
        <v>0</v>
      </c>
      <c r="AF30" s="80">
        <f t="shared" si="8"/>
        <v>0</v>
      </c>
      <c r="AG30" s="80">
        <f t="shared" si="8"/>
        <v>0</v>
      </c>
      <c r="AH30" s="80">
        <f t="shared" si="8"/>
        <v>0</v>
      </c>
      <c r="AI30" s="80">
        <f t="shared" si="11"/>
        <v>0</v>
      </c>
      <c r="AJ30" s="80">
        <f t="shared" si="11"/>
        <v>0</v>
      </c>
      <c r="AK30" s="80">
        <f t="shared" si="11"/>
        <v>0</v>
      </c>
      <c r="AL30" s="80">
        <f t="shared" si="11"/>
        <v>0</v>
      </c>
      <c r="AM30" s="80">
        <f t="shared" si="11"/>
        <v>0</v>
      </c>
      <c r="AN30" s="80">
        <f t="shared" si="11"/>
        <v>0</v>
      </c>
      <c r="AO30" s="80">
        <f t="shared" si="11"/>
        <v>0</v>
      </c>
      <c r="AP30" s="80">
        <f t="shared" si="11"/>
        <v>0</v>
      </c>
      <c r="AQ30" s="80">
        <f t="shared" si="11"/>
        <v>0</v>
      </c>
      <c r="AR30" s="80">
        <f t="shared" si="11"/>
        <v>0</v>
      </c>
      <c r="AS30" s="80">
        <f t="shared" si="11"/>
        <v>0</v>
      </c>
      <c r="AT30" s="80">
        <f t="shared" si="11"/>
        <v>0</v>
      </c>
      <c r="AU30" s="80">
        <f t="shared" si="11"/>
        <v>0</v>
      </c>
      <c r="AV30" s="80">
        <f t="shared" si="11"/>
        <v>0</v>
      </c>
      <c r="AW30" s="80">
        <f t="shared" si="11"/>
        <v>0</v>
      </c>
      <c r="AX30" s="80">
        <f t="shared" si="11"/>
        <v>0</v>
      </c>
      <c r="AY30" s="80">
        <f t="shared" si="12"/>
        <v>0</v>
      </c>
      <c r="AZ30" s="80">
        <f t="shared" si="12"/>
        <v>0</v>
      </c>
      <c r="BA30" s="80">
        <f t="shared" si="12"/>
        <v>0</v>
      </c>
      <c r="BB30" s="80">
        <f t="shared" si="12"/>
        <v>0</v>
      </c>
      <c r="BC30" s="80">
        <f t="shared" si="12"/>
        <v>0</v>
      </c>
      <c r="BD30" s="80">
        <f t="shared" si="12"/>
        <v>0</v>
      </c>
      <c r="BE30" s="80">
        <f t="shared" si="12"/>
        <v>0</v>
      </c>
      <c r="BF30" s="80">
        <f t="shared" si="12"/>
        <v>0</v>
      </c>
      <c r="BG30" s="80">
        <f t="shared" si="12"/>
        <v>0</v>
      </c>
      <c r="BH30" s="80">
        <f t="shared" si="12"/>
        <v>0</v>
      </c>
      <c r="BI30" s="80">
        <f t="shared" si="12"/>
        <v>0</v>
      </c>
      <c r="BJ30" s="80">
        <f t="shared" si="12"/>
        <v>0</v>
      </c>
      <c r="BK30" s="80">
        <f t="shared" si="12"/>
        <v>0</v>
      </c>
      <c r="BL30" s="80">
        <f t="shared" si="12"/>
        <v>0</v>
      </c>
      <c r="BM30" s="80">
        <f t="shared" si="12"/>
        <v>0</v>
      </c>
      <c r="BN30" s="80">
        <f t="shared" si="12"/>
        <v>0</v>
      </c>
      <c r="BO30" s="80">
        <f t="shared" si="13"/>
        <v>0</v>
      </c>
      <c r="BP30" s="80">
        <f t="shared" si="13"/>
        <v>0</v>
      </c>
    </row>
    <row r="31" spans="1:68" x14ac:dyDescent="0.25">
      <c r="A31" s="73" t="s">
        <v>87</v>
      </c>
      <c r="B31" s="79" t="s">
        <v>107</v>
      </c>
      <c r="I31" s="80">
        <f t="shared" si="10"/>
        <v>0</v>
      </c>
      <c r="J31" s="80">
        <f t="shared" si="10"/>
        <v>0</v>
      </c>
      <c r="K31" s="80">
        <f t="shared" si="10"/>
        <v>0</v>
      </c>
      <c r="L31" s="80">
        <f t="shared" si="10"/>
        <v>0</v>
      </c>
      <c r="M31" s="80">
        <f t="shared" si="10"/>
        <v>0</v>
      </c>
      <c r="N31" s="80">
        <f t="shared" si="10"/>
        <v>0</v>
      </c>
      <c r="O31" s="80">
        <f t="shared" si="10"/>
        <v>0</v>
      </c>
      <c r="P31" s="80">
        <f t="shared" si="10"/>
        <v>0</v>
      </c>
      <c r="Q31" s="80">
        <f t="shared" si="10"/>
        <v>0</v>
      </c>
      <c r="R31" s="80">
        <f t="shared" si="10"/>
        <v>0</v>
      </c>
      <c r="S31" s="80">
        <f t="shared" si="8"/>
        <v>0</v>
      </c>
      <c r="T31" s="80">
        <f t="shared" si="8"/>
        <v>0</v>
      </c>
      <c r="U31" s="80">
        <f t="shared" si="8"/>
        <v>0</v>
      </c>
      <c r="V31" s="80">
        <f t="shared" si="8"/>
        <v>0</v>
      </c>
      <c r="W31" s="80">
        <f t="shared" si="8"/>
        <v>0</v>
      </c>
      <c r="X31" s="80">
        <f t="shared" si="8"/>
        <v>0</v>
      </c>
      <c r="Y31" s="80">
        <f t="shared" si="8"/>
        <v>0</v>
      </c>
      <c r="Z31" s="80">
        <f t="shared" si="8"/>
        <v>0</v>
      </c>
      <c r="AA31" s="80">
        <f t="shared" si="8"/>
        <v>0</v>
      </c>
      <c r="AB31" s="80">
        <f t="shared" si="8"/>
        <v>0</v>
      </c>
      <c r="AC31" s="80">
        <f t="shared" si="8"/>
        <v>0</v>
      </c>
      <c r="AD31" s="80">
        <f t="shared" si="8"/>
        <v>0</v>
      </c>
      <c r="AE31" s="80">
        <f t="shared" si="8"/>
        <v>0</v>
      </c>
      <c r="AF31" s="80">
        <f t="shared" si="8"/>
        <v>0</v>
      </c>
      <c r="AG31" s="80">
        <f t="shared" si="8"/>
        <v>0</v>
      </c>
      <c r="AH31" s="80">
        <f t="shared" si="8"/>
        <v>0</v>
      </c>
      <c r="AI31" s="80">
        <f t="shared" si="11"/>
        <v>0</v>
      </c>
      <c r="AJ31" s="80">
        <f t="shared" si="11"/>
        <v>0</v>
      </c>
      <c r="AK31" s="80">
        <f t="shared" si="11"/>
        <v>0</v>
      </c>
      <c r="AL31" s="80">
        <f t="shared" si="11"/>
        <v>0</v>
      </c>
      <c r="AM31" s="80">
        <f t="shared" si="11"/>
        <v>0</v>
      </c>
      <c r="AN31" s="80">
        <f t="shared" si="11"/>
        <v>0</v>
      </c>
      <c r="AO31" s="80">
        <f t="shared" si="11"/>
        <v>0</v>
      </c>
      <c r="AP31" s="80">
        <f t="shared" si="11"/>
        <v>0</v>
      </c>
      <c r="AQ31" s="80">
        <f t="shared" si="11"/>
        <v>0</v>
      </c>
      <c r="AR31" s="80">
        <f t="shared" si="11"/>
        <v>0</v>
      </c>
      <c r="AS31" s="80">
        <f t="shared" si="11"/>
        <v>0</v>
      </c>
      <c r="AT31" s="80">
        <f t="shared" si="11"/>
        <v>0</v>
      </c>
      <c r="AU31" s="80">
        <f t="shared" si="11"/>
        <v>0</v>
      </c>
      <c r="AV31" s="80">
        <f t="shared" si="11"/>
        <v>0</v>
      </c>
      <c r="AW31" s="80">
        <f t="shared" si="11"/>
        <v>0</v>
      </c>
      <c r="AX31" s="80">
        <f t="shared" si="11"/>
        <v>0</v>
      </c>
      <c r="AY31" s="80">
        <f t="shared" si="12"/>
        <v>0</v>
      </c>
      <c r="AZ31" s="80">
        <f t="shared" si="12"/>
        <v>0</v>
      </c>
      <c r="BA31" s="80">
        <f t="shared" si="12"/>
        <v>0</v>
      </c>
      <c r="BB31" s="80">
        <f t="shared" si="12"/>
        <v>0</v>
      </c>
      <c r="BC31" s="80">
        <f t="shared" si="12"/>
        <v>0</v>
      </c>
      <c r="BD31" s="80">
        <f t="shared" si="12"/>
        <v>0</v>
      </c>
      <c r="BE31" s="80">
        <f t="shared" si="12"/>
        <v>0</v>
      </c>
      <c r="BF31" s="80">
        <f t="shared" si="12"/>
        <v>0</v>
      </c>
      <c r="BG31" s="80">
        <f t="shared" si="12"/>
        <v>0</v>
      </c>
      <c r="BH31" s="80">
        <f t="shared" si="12"/>
        <v>0</v>
      </c>
      <c r="BI31" s="80">
        <f t="shared" si="12"/>
        <v>0</v>
      </c>
      <c r="BJ31" s="80">
        <f t="shared" si="12"/>
        <v>0</v>
      </c>
      <c r="BK31" s="80">
        <f t="shared" si="12"/>
        <v>0</v>
      </c>
      <c r="BL31" s="80">
        <f t="shared" si="12"/>
        <v>0</v>
      </c>
      <c r="BM31" s="80">
        <f t="shared" si="12"/>
        <v>0</v>
      </c>
      <c r="BN31" s="80">
        <f t="shared" si="12"/>
        <v>0</v>
      </c>
      <c r="BO31" s="80">
        <f t="shared" si="13"/>
        <v>0</v>
      </c>
      <c r="BP31" s="80">
        <f t="shared" si="13"/>
        <v>0</v>
      </c>
    </row>
    <row r="32" spans="1:68" x14ac:dyDescent="0.25">
      <c r="A32" s="73" t="s">
        <v>87</v>
      </c>
      <c r="B32" s="79" t="s">
        <v>108</v>
      </c>
      <c r="I32" s="80">
        <f t="shared" si="10"/>
        <v>0</v>
      </c>
      <c r="J32" s="80">
        <f t="shared" si="10"/>
        <v>0</v>
      </c>
      <c r="K32" s="80">
        <f t="shared" si="10"/>
        <v>0</v>
      </c>
      <c r="L32" s="80">
        <f t="shared" si="10"/>
        <v>0</v>
      </c>
      <c r="M32" s="80">
        <f t="shared" si="10"/>
        <v>0</v>
      </c>
      <c r="N32" s="80">
        <f t="shared" si="10"/>
        <v>0</v>
      </c>
      <c r="O32" s="80">
        <f t="shared" si="10"/>
        <v>0</v>
      </c>
      <c r="P32" s="80">
        <f t="shared" si="10"/>
        <v>0</v>
      </c>
      <c r="Q32" s="80">
        <f t="shared" si="10"/>
        <v>0</v>
      </c>
      <c r="R32" s="80">
        <f t="shared" si="10"/>
        <v>0</v>
      </c>
      <c r="S32" s="80">
        <f t="shared" si="8"/>
        <v>0</v>
      </c>
      <c r="T32" s="80">
        <f t="shared" si="8"/>
        <v>0</v>
      </c>
      <c r="U32" s="80">
        <f t="shared" si="8"/>
        <v>0</v>
      </c>
      <c r="V32" s="80">
        <f t="shared" si="8"/>
        <v>0</v>
      </c>
      <c r="W32" s="80">
        <f t="shared" si="8"/>
        <v>0</v>
      </c>
      <c r="X32" s="80">
        <f t="shared" si="8"/>
        <v>0</v>
      </c>
      <c r="Y32" s="80">
        <f t="shared" si="8"/>
        <v>0</v>
      </c>
      <c r="Z32" s="80">
        <f t="shared" si="8"/>
        <v>0</v>
      </c>
      <c r="AA32" s="80">
        <f t="shared" si="8"/>
        <v>0</v>
      </c>
      <c r="AB32" s="80">
        <f t="shared" si="8"/>
        <v>0</v>
      </c>
      <c r="AC32" s="80">
        <f t="shared" si="8"/>
        <v>0</v>
      </c>
      <c r="AD32" s="80">
        <f t="shared" si="8"/>
        <v>0</v>
      </c>
      <c r="AE32" s="80">
        <f t="shared" si="8"/>
        <v>0</v>
      </c>
      <c r="AF32" s="80">
        <f t="shared" si="8"/>
        <v>0</v>
      </c>
      <c r="AG32" s="80">
        <f t="shared" si="8"/>
        <v>0</v>
      </c>
      <c r="AH32" s="80">
        <f t="shared" si="8"/>
        <v>0</v>
      </c>
      <c r="AI32" s="80">
        <f t="shared" si="11"/>
        <v>0</v>
      </c>
      <c r="AJ32" s="80">
        <f t="shared" si="11"/>
        <v>0</v>
      </c>
      <c r="AK32" s="80">
        <f t="shared" si="11"/>
        <v>0</v>
      </c>
      <c r="AL32" s="80">
        <f t="shared" si="11"/>
        <v>0</v>
      </c>
      <c r="AM32" s="80">
        <f t="shared" si="11"/>
        <v>0</v>
      </c>
      <c r="AN32" s="80">
        <f t="shared" si="11"/>
        <v>0</v>
      </c>
      <c r="AO32" s="80">
        <f t="shared" si="11"/>
        <v>0</v>
      </c>
      <c r="AP32" s="80">
        <f t="shared" si="11"/>
        <v>0</v>
      </c>
      <c r="AQ32" s="80">
        <f t="shared" si="11"/>
        <v>0</v>
      </c>
      <c r="AR32" s="80">
        <f t="shared" si="11"/>
        <v>0</v>
      </c>
      <c r="AS32" s="80">
        <f t="shared" si="11"/>
        <v>0</v>
      </c>
      <c r="AT32" s="80">
        <f t="shared" si="11"/>
        <v>0</v>
      </c>
      <c r="AU32" s="80">
        <f t="shared" si="11"/>
        <v>0</v>
      </c>
      <c r="AV32" s="80">
        <f t="shared" si="11"/>
        <v>0</v>
      </c>
      <c r="AW32" s="80">
        <f t="shared" si="11"/>
        <v>0</v>
      </c>
      <c r="AX32" s="80">
        <f t="shared" si="11"/>
        <v>0</v>
      </c>
      <c r="AY32" s="80">
        <f t="shared" si="12"/>
        <v>0</v>
      </c>
      <c r="AZ32" s="80">
        <f t="shared" si="12"/>
        <v>0</v>
      </c>
      <c r="BA32" s="80">
        <f t="shared" si="12"/>
        <v>0</v>
      </c>
      <c r="BB32" s="80">
        <f t="shared" si="12"/>
        <v>0</v>
      </c>
      <c r="BC32" s="80">
        <f t="shared" si="12"/>
        <v>0</v>
      </c>
      <c r="BD32" s="80">
        <f t="shared" si="12"/>
        <v>0</v>
      </c>
      <c r="BE32" s="80">
        <f t="shared" si="12"/>
        <v>0</v>
      </c>
      <c r="BF32" s="80">
        <f t="shared" si="12"/>
        <v>0</v>
      </c>
      <c r="BG32" s="80">
        <f t="shared" si="12"/>
        <v>0</v>
      </c>
      <c r="BH32" s="80">
        <f t="shared" si="12"/>
        <v>0</v>
      </c>
      <c r="BI32" s="80">
        <f t="shared" si="12"/>
        <v>0</v>
      </c>
      <c r="BJ32" s="80">
        <f t="shared" si="12"/>
        <v>0</v>
      </c>
      <c r="BK32" s="80">
        <f t="shared" si="12"/>
        <v>0</v>
      </c>
      <c r="BL32" s="80">
        <f t="shared" si="12"/>
        <v>0</v>
      </c>
      <c r="BM32" s="80">
        <f t="shared" si="12"/>
        <v>0</v>
      </c>
      <c r="BN32" s="80">
        <f t="shared" si="12"/>
        <v>0</v>
      </c>
      <c r="BO32" s="80">
        <f t="shared" si="13"/>
        <v>0</v>
      </c>
      <c r="BP32" s="80">
        <f t="shared" si="13"/>
        <v>0</v>
      </c>
    </row>
    <row r="33" spans="1:68" x14ac:dyDescent="0.25">
      <c r="A33" s="73" t="s">
        <v>87</v>
      </c>
      <c r="B33" s="79" t="s">
        <v>109</v>
      </c>
      <c r="I33" s="80">
        <f t="shared" si="10"/>
        <v>0</v>
      </c>
      <c r="J33" s="80">
        <f t="shared" si="10"/>
        <v>0</v>
      </c>
      <c r="K33" s="80">
        <f t="shared" si="10"/>
        <v>0</v>
      </c>
      <c r="L33" s="80">
        <f t="shared" si="10"/>
        <v>0</v>
      </c>
      <c r="M33" s="80">
        <f t="shared" si="10"/>
        <v>0</v>
      </c>
      <c r="N33" s="80">
        <f t="shared" si="10"/>
        <v>0</v>
      </c>
      <c r="O33" s="80">
        <f t="shared" si="10"/>
        <v>0</v>
      </c>
      <c r="P33" s="80">
        <f t="shared" si="10"/>
        <v>0</v>
      </c>
      <c r="Q33" s="80">
        <f t="shared" si="10"/>
        <v>0</v>
      </c>
      <c r="R33" s="80">
        <f t="shared" si="10"/>
        <v>0</v>
      </c>
      <c r="S33" s="80">
        <f t="shared" si="8"/>
        <v>0</v>
      </c>
      <c r="T33" s="80">
        <f t="shared" si="8"/>
        <v>0</v>
      </c>
      <c r="U33" s="80">
        <f t="shared" si="8"/>
        <v>0</v>
      </c>
      <c r="V33" s="80">
        <f t="shared" si="8"/>
        <v>0</v>
      </c>
      <c r="W33" s="80">
        <f t="shared" si="8"/>
        <v>0</v>
      </c>
      <c r="X33" s="80">
        <f t="shared" si="8"/>
        <v>0</v>
      </c>
      <c r="Y33" s="80">
        <f t="shared" si="8"/>
        <v>0</v>
      </c>
      <c r="Z33" s="80">
        <f t="shared" si="8"/>
        <v>0</v>
      </c>
      <c r="AA33" s="80">
        <f t="shared" si="8"/>
        <v>0</v>
      </c>
      <c r="AB33" s="80">
        <f t="shared" si="8"/>
        <v>0</v>
      </c>
      <c r="AC33" s="80">
        <f t="shared" si="8"/>
        <v>0</v>
      </c>
      <c r="AD33" s="80">
        <f t="shared" si="8"/>
        <v>0</v>
      </c>
      <c r="AE33" s="80">
        <f t="shared" si="8"/>
        <v>0</v>
      </c>
      <c r="AF33" s="80">
        <f t="shared" si="8"/>
        <v>0</v>
      </c>
      <c r="AG33" s="80">
        <f t="shared" si="8"/>
        <v>0</v>
      </c>
      <c r="AH33" s="80">
        <f t="shared" si="8"/>
        <v>0</v>
      </c>
      <c r="AI33" s="80">
        <f t="shared" si="11"/>
        <v>0</v>
      </c>
      <c r="AJ33" s="80">
        <f t="shared" si="11"/>
        <v>0</v>
      </c>
      <c r="AK33" s="80">
        <f t="shared" si="11"/>
        <v>0</v>
      </c>
      <c r="AL33" s="80">
        <f t="shared" si="11"/>
        <v>0</v>
      </c>
      <c r="AM33" s="80">
        <f t="shared" si="11"/>
        <v>0</v>
      </c>
      <c r="AN33" s="80">
        <f t="shared" si="11"/>
        <v>0</v>
      </c>
      <c r="AO33" s="80">
        <f t="shared" si="11"/>
        <v>0</v>
      </c>
      <c r="AP33" s="80">
        <f t="shared" si="11"/>
        <v>0</v>
      </c>
      <c r="AQ33" s="80">
        <f t="shared" si="11"/>
        <v>0</v>
      </c>
      <c r="AR33" s="80">
        <f t="shared" si="11"/>
        <v>0</v>
      </c>
      <c r="AS33" s="80">
        <f t="shared" si="11"/>
        <v>0</v>
      </c>
      <c r="AT33" s="80">
        <f t="shared" si="11"/>
        <v>0</v>
      </c>
      <c r="AU33" s="80">
        <f t="shared" si="11"/>
        <v>0</v>
      </c>
      <c r="AV33" s="80">
        <f t="shared" si="11"/>
        <v>0</v>
      </c>
      <c r="AW33" s="80">
        <f t="shared" si="11"/>
        <v>0</v>
      </c>
      <c r="AX33" s="80">
        <f t="shared" si="11"/>
        <v>0</v>
      </c>
      <c r="AY33" s="80">
        <f t="shared" si="12"/>
        <v>0</v>
      </c>
      <c r="AZ33" s="80">
        <f t="shared" si="12"/>
        <v>0</v>
      </c>
      <c r="BA33" s="80">
        <f t="shared" si="12"/>
        <v>0</v>
      </c>
      <c r="BB33" s="80">
        <f t="shared" si="12"/>
        <v>0</v>
      </c>
      <c r="BC33" s="80">
        <f t="shared" si="12"/>
        <v>0</v>
      </c>
      <c r="BD33" s="80">
        <f t="shared" si="12"/>
        <v>0</v>
      </c>
      <c r="BE33" s="80">
        <f t="shared" si="12"/>
        <v>0</v>
      </c>
      <c r="BF33" s="80">
        <f t="shared" si="12"/>
        <v>0</v>
      </c>
      <c r="BG33" s="80">
        <f t="shared" si="12"/>
        <v>0</v>
      </c>
      <c r="BH33" s="80">
        <f t="shared" si="12"/>
        <v>0</v>
      </c>
      <c r="BI33" s="80">
        <f t="shared" si="12"/>
        <v>0</v>
      </c>
      <c r="BJ33" s="80">
        <f t="shared" si="12"/>
        <v>0</v>
      </c>
      <c r="BK33" s="80">
        <f t="shared" si="12"/>
        <v>0</v>
      </c>
      <c r="BL33" s="80">
        <f t="shared" si="12"/>
        <v>0</v>
      </c>
      <c r="BM33" s="80">
        <f t="shared" si="12"/>
        <v>0</v>
      </c>
      <c r="BN33" s="80">
        <f t="shared" si="12"/>
        <v>0</v>
      </c>
      <c r="BO33" s="80">
        <f t="shared" si="13"/>
        <v>0</v>
      </c>
      <c r="BP33" s="80">
        <f t="shared" si="13"/>
        <v>0</v>
      </c>
    </row>
    <row r="34" spans="1:68" x14ac:dyDescent="0.25">
      <c r="A34" s="73" t="s">
        <v>87</v>
      </c>
      <c r="B34" s="79" t="s">
        <v>110</v>
      </c>
      <c r="I34" s="80">
        <f t="shared" si="10"/>
        <v>0</v>
      </c>
      <c r="J34" s="80">
        <f t="shared" si="10"/>
        <v>0</v>
      </c>
      <c r="K34" s="80">
        <f t="shared" si="10"/>
        <v>0</v>
      </c>
      <c r="L34" s="80">
        <f t="shared" si="10"/>
        <v>0</v>
      </c>
      <c r="M34" s="80">
        <f t="shared" si="10"/>
        <v>0</v>
      </c>
      <c r="N34" s="80">
        <f t="shared" si="10"/>
        <v>0</v>
      </c>
      <c r="O34" s="80">
        <f t="shared" si="10"/>
        <v>0</v>
      </c>
      <c r="P34" s="80">
        <f t="shared" si="10"/>
        <v>0</v>
      </c>
      <c r="Q34" s="80">
        <f t="shared" si="10"/>
        <v>0</v>
      </c>
      <c r="R34" s="80">
        <f t="shared" si="10"/>
        <v>0</v>
      </c>
      <c r="S34" s="80">
        <f t="shared" si="8"/>
        <v>0</v>
      </c>
      <c r="T34" s="80">
        <f t="shared" si="8"/>
        <v>0</v>
      </c>
      <c r="U34" s="80">
        <f t="shared" si="8"/>
        <v>0</v>
      </c>
      <c r="V34" s="80">
        <f t="shared" si="8"/>
        <v>0</v>
      </c>
      <c r="W34" s="80">
        <f t="shared" si="8"/>
        <v>0</v>
      </c>
      <c r="X34" s="80">
        <f t="shared" si="8"/>
        <v>0</v>
      </c>
      <c r="Y34" s="80">
        <f t="shared" si="8"/>
        <v>0</v>
      </c>
      <c r="Z34" s="80">
        <f t="shared" si="8"/>
        <v>0</v>
      </c>
      <c r="AA34" s="80">
        <f t="shared" si="8"/>
        <v>0</v>
      </c>
      <c r="AB34" s="80">
        <f t="shared" si="8"/>
        <v>0</v>
      </c>
      <c r="AC34" s="80">
        <f t="shared" si="8"/>
        <v>0</v>
      </c>
      <c r="AD34" s="80">
        <f t="shared" si="8"/>
        <v>0</v>
      </c>
      <c r="AE34" s="80">
        <f t="shared" si="8"/>
        <v>0</v>
      </c>
      <c r="AF34" s="80">
        <f t="shared" si="8"/>
        <v>0</v>
      </c>
      <c r="AG34" s="80">
        <f t="shared" si="8"/>
        <v>0</v>
      </c>
      <c r="AH34" s="80">
        <f t="shared" si="8"/>
        <v>0</v>
      </c>
      <c r="AI34" s="80">
        <f t="shared" si="11"/>
        <v>0</v>
      </c>
      <c r="AJ34" s="80">
        <f t="shared" si="11"/>
        <v>0</v>
      </c>
      <c r="AK34" s="80">
        <f t="shared" si="11"/>
        <v>0</v>
      </c>
      <c r="AL34" s="80">
        <f t="shared" si="11"/>
        <v>0</v>
      </c>
      <c r="AM34" s="80">
        <f t="shared" si="11"/>
        <v>0</v>
      </c>
      <c r="AN34" s="80">
        <f t="shared" si="11"/>
        <v>0</v>
      </c>
      <c r="AO34" s="80">
        <f t="shared" si="11"/>
        <v>0</v>
      </c>
      <c r="AP34" s="80">
        <f t="shared" si="11"/>
        <v>0</v>
      </c>
      <c r="AQ34" s="80">
        <f t="shared" si="11"/>
        <v>0</v>
      </c>
      <c r="AR34" s="80">
        <f t="shared" si="11"/>
        <v>0</v>
      </c>
      <c r="AS34" s="80">
        <f t="shared" si="11"/>
        <v>0</v>
      </c>
      <c r="AT34" s="80">
        <f t="shared" si="11"/>
        <v>0</v>
      </c>
      <c r="AU34" s="80">
        <f t="shared" si="11"/>
        <v>0</v>
      </c>
      <c r="AV34" s="80">
        <f t="shared" si="11"/>
        <v>0</v>
      </c>
      <c r="AW34" s="80">
        <f t="shared" si="11"/>
        <v>0</v>
      </c>
      <c r="AX34" s="80">
        <f t="shared" si="11"/>
        <v>0</v>
      </c>
      <c r="AY34" s="80">
        <f t="shared" si="12"/>
        <v>0</v>
      </c>
      <c r="AZ34" s="80">
        <f t="shared" si="12"/>
        <v>0</v>
      </c>
      <c r="BA34" s="80">
        <f t="shared" si="12"/>
        <v>0</v>
      </c>
      <c r="BB34" s="80">
        <f t="shared" si="12"/>
        <v>0</v>
      </c>
      <c r="BC34" s="80">
        <f t="shared" si="12"/>
        <v>0</v>
      </c>
      <c r="BD34" s="80">
        <f t="shared" si="12"/>
        <v>0</v>
      </c>
      <c r="BE34" s="80">
        <f t="shared" si="12"/>
        <v>0</v>
      </c>
      <c r="BF34" s="80">
        <f t="shared" si="12"/>
        <v>0</v>
      </c>
      <c r="BG34" s="80">
        <f t="shared" si="12"/>
        <v>0</v>
      </c>
      <c r="BH34" s="80">
        <f t="shared" si="12"/>
        <v>0</v>
      </c>
      <c r="BI34" s="80">
        <f t="shared" si="12"/>
        <v>0</v>
      </c>
      <c r="BJ34" s="80">
        <f t="shared" si="12"/>
        <v>0</v>
      </c>
      <c r="BK34" s="80">
        <f t="shared" si="12"/>
        <v>0</v>
      </c>
      <c r="BL34" s="80">
        <f t="shared" si="12"/>
        <v>0</v>
      </c>
      <c r="BM34" s="80">
        <f t="shared" si="12"/>
        <v>0</v>
      </c>
      <c r="BN34" s="80">
        <f t="shared" si="12"/>
        <v>0</v>
      </c>
      <c r="BO34" s="80">
        <f t="shared" si="13"/>
        <v>0</v>
      </c>
      <c r="BP34" s="80">
        <f t="shared" si="13"/>
        <v>0</v>
      </c>
    </row>
    <row r="35" spans="1:68" x14ac:dyDescent="0.25">
      <c r="A35" s="73" t="s">
        <v>87</v>
      </c>
      <c r="B35" s="79" t="s">
        <v>111</v>
      </c>
      <c r="I35" s="80">
        <f t="shared" si="10"/>
        <v>0</v>
      </c>
      <c r="J35" s="80">
        <f t="shared" si="10"/>
        <v>0</v>
      </c>
      <c r="K35" s="80">
        <f t="shared" si="10"/>
        <v>0</v>
      </c>
      <c r="L35" s="80">
        <f t="shared" si="10"/>
        <v>0</v>
      </c>
      <c r="M35" s="80">
        <f t="shared" si="10"/>
        <v>0</v>
      </c>
      <c r="N35" s="80">
        <f t="shared" si="10"/>
        <v>0</v>
      </c>
      <c r="O35" s="80">
        <f t="shared" si="10"/>
        <v>0</v>
      </c>
      <c r="P35" s="80">
        <f t="shared" si="10"/>
        <v>0</v>
      </c>
      <c r="Q35" s="80">
        <f t="shared" si="10"/>
        <v>0</v>
      </c>
      <c r="R35" s="80">
        <f t="shared" si="10"/>
        <v>0</v>
      </c>
      <c r="S35" s="80">
        <f t="shared" si="8"/>
        <v>0</v>
      </c>
      <c r="T35" s="80">
        <f t="shared" si="8"/>
        <v>0</v>
      </c>
      <c r="U35" s="80">
        <f t="shared" si="8"/>
        <v>0</v>
      </c>
      <c r="V35" s="80">
        <f t="shared" si="8"/>
        <v>0</v>
      </c>
      <c r="W35" s="80">
        <f t="shared" si="8"/>
        <v>0</v>
      </c>
      <c r="X35" s="80">
        <f t="shared" si="8"/>
        <v>0</v>
      </c>
      <c r="Y35" s="80">
        <f t="shared" si="8"/>
        <v>0</v>
      </c>
      <c r="Z35" s="80">
        <f t="shared" si="8"/>
        <v>0</v>
      </c>
      <c r="AA35" s="80">
        <f t="shared" si="8"/>
        <v>0</v>
      </c>
      <c r="AB35" s="80">
        <f t="shared" si="8"/>
        <v>0</v>
      </c>
      <c r="AC35" s="80">
        <f t="shared" si="8"/>
        <v>0</v>
      </c>
      <c r="AD35" s="80">
        <f t="shared" si="8"/>
        <v>0</v>
      </c>
      <c r="AE35" s="80">
        <f t="shared" si="8"/>
        <v>0</v>
      </c>
      <c r="AF35" s="80">
        <f t="shared" si="8"/>
        <v>0</v>
      </c>
      <c r="AG35" s="80">
        <f t="shared" si="8"/>
        <v>0</v>
      </c>
      <c r="AH35" s="80">
        <f t="shared" si="8"/>
        <v>0</v>
      </c>
      <c r="AI35" s="80">
        <f t="shared" si="11"/>
        <v>0</v>
      </c>
      <c r="AJ35" s="80">
        <f t="shared" si="11"/>
        <v>0</v>
      </c>
      <c r="AK35" s="80">
        <f t="shared" si="11"/>
        <v>0</v>
      </c>
      <c r="AL35" s="80">
        <f t="shared" si="11"/>
        <v>0</v>
      </c>
      <c r="AM35" s="80">
        <f t="shared" si="11"/>
        <v>0</v>
      </c>
      <c r="AN35" s="80">
        <f t="shared" si="11"/>
        <v>0</v>
      </c>
      <c r="AO35" s="80">
        <f t="shared" si="11"/>
        <v>0</v>
      </c>
      <c r="AP35" s="80">
        <f t="shared" si="11"/>
        <v>0</v>
      </c>
      <c r="AQ35" s="80">
        <f t="shared" si="11"/>
        <v>0</v>
      </c>
      <c r="AR35" s="80">
        <f t="shared" si="11"/>
        <v>0</v>
      </c>
      <c r="AS35" s="80">
        <f t="shared" si="11"/>
        <v>0</v>
      </c>
      <c r="AT35" s="80">
        <f t="shared" si="11"/>
        <v>0</v>
      </c>
      <c r="AU35" s="80">
        <f t="shared" si="11"/>
        <v>0</v>
      </c>
      <c r="AV35" s="80">
        <f t="shared" si="11"/>
        <v>0</v>
      </c>
      <c r="AW35" s="80">
        <f t="shared" si="11"/>
        <v>0</v>
      </c>
      <c r="AX35" s="80">
        <f t="shared" si="11"/>
        <v>0</v>
      </c>
      <c r="AY35" s="80">
        <f t="shared" si="12"/>
        <v>0</v>
      </c>
      <c r="AZ35" s="80">
        <f t="shared" si="12"/>
        <v>0</v>
      </c>
      <c r="BA35" s="80">
        <f t="shared" si="12"/>
        <v>0</v>
      </c>
      <c r="BB35" s="80">
        <f t="shared" si="12"/>
        <v>0</v>
      </c>
      <c r="BC35" s="80">
        <f t="shared" si="12"/>
        <v>0</v>
      </c>
      <c r="BD35" s="80">
        <f t="shared" si="12"/>
        <v>0</v>
      </c>
      <c r="BE35" s="80">
        <f t="shared" si="12"/>
        <v>0</v>
      </c>
      <c r="BF35" s="80">
        <f t="shared" si="12"/>
        <v>0</v>
      </c>
      <c r="BG35" s="80">
        <f t="shared" si="12"/>
        <v>0</v>
      </c>
      <c r="BH35" s="80">
        <f t="shared" si="12"/>
        <v>0</v>
      </c>
      <c r="BI35" s="80">
        <f t="shared" si="12"/>
        <v>0</v>
      </c>
      <c r="BJ35" s="80">
        <f t="shared" si="12"/>
        <v>0</v>
      </c>
      <c r="BK35" s="80">
        <f t="shared" si="12"/>
        <v>0</v>
      </c>
      <c r="BL35" s="80">
        <f t="shared" si="12"/>
        <v>0</v>
      </c>
      <c r="BM35" s="80">
        <f t="shared" si="12"/>
        <v>0</v>
      </c>
      <c r="BN35" s="80">
        <f t="shared" si="12"/>
        <v>0</v>
      </c>
      <c r="BO35" s="80">
        <f t="shared" si="13"/>
        <v>0</v>
      </c>
      <c r="BP35" s="80">
        <f t="shared" si="13"/>
        <v>0</v>
      </c>
    </row>
    <row r="36" spans="1:68" x14ac:dyDescent="0.25">
      <c r="A36" s="73" t="s">
        <v>87</v>
      </c>
      <c r="B36" s="79" t="s">
        <v>32</v>
      </c>
      <c r="I36" s="80">
        <f t="shared" si="10"/>
        <v>0</v>
      </c>
      <c r="J36" s="80">
        <f t="shared" si="10"/>
        <v>0</v>
      </c>
      <c r="K36" s="80">
        <f t="shared" si="10"/>
        <v>0</v>
      </c>
      <c r="L36" s="80">
        <f t="shared" si="10"/>
        <v>0</v>
      </c>
      <c r="M36" s="80">
        <f t="shared" si="10"/>
        <v>0</v>
      </c>
      <c r="N36" s="80">
        <f t="shared" si="10"/>
        <v>0</v>
      </c>
      <c r="O36" s="80">
        <f t="shared" si="10"/>
        <v>0</v>
      </c>
      <c r="P36" s="80">
        <f t="shared" si="10"/>
        <v>0</v>
      </c>
      <c r="Q36" s="80">
        <f t="shared" si="10"/>
        <v>0</v>
      </c>
      <c r="R36" s="80">
        <f t="shared" si="10"/>
        <v>0</v>
      </c>
      <c r="S36" s="80">
        <f t="shared" si="8"/>
        <v>0</v>
      </c>
      <c r="T36" s="80">
        <f t="shared" si="8"/>
        <v>0</v>
      </c>
      <c r="U36" s="80">
        <f t="shared" si="8"/>
        <v>0</v>
      </c>
      <c r="V36" s="80">
        <f t="shared" si="8"/>
        <v>0</v>
      </c>
      <c r="W36" s="80">
        <f t="shared" si="8"/>
        <v>0</v>
      </c>
      <c r="X36" s="80">
        <f t="shared" si="8"/>
        <v>0</v>
      </c>
      <c r="Y36" s="80">
        <f t="shared" si="8"/>
        <v>0</v>
      </c>
      <c r="Z36" s="80">
        <f t="shared" si="8"/>
        <v>0</v>
      </c>
      <c r="AA36" s="80">
        <f t="shared" si="8"/>
        <v>0</v>
      </c>
      <c r="AB36" s="80">
        <f t="shared" si="8"/>
        <v>0</v>
      </c>
      <c r="AC36" s="80">
        <f t="shared" si="8"/>
        <v>0</v>
      </c>
      <c r="AD36" s="80">
        <f t="shared" si="8"/>
        <v>0</v>
      </c>
      <c r="AE36" s="80">
        <f t="shared" si="8"/>
        <v>0</v>
      </c>
      <c r="AF36" s="80">
        <f t="shared" si="8"/>
        <v>0</v>
      </c>
      <c r="AG36" s="80">
        <f t="shared" si="8"/>
        <v>0</v>
      </c>
      <c r="AH36" s="80">
        <f t="shared" si="8"/>
        <v>0</v>
      </c>
      <c r="AI36" s="80">
        <f t="shared" si="11"/>
        <v>0</v>
      </c>
      <c r="AJ36" s="80">
        <f t="shared" si="11"/>
        <v>0</v>
      </c>
      <c r="AK36" s="80">
        <f t="shared" si="11"/>
        <v>0</v>
      </c>
      <c r="AL36" s="80">
        <f t="shared" si="11"/>
        <v>0</v>
      </c>
      <c r="AM36" s="80">
        <f t="shared" si="11"/>
        <v>0</v>
      </c>
      <c r="AN36" s="80">
        <f t="shared" si="11"/>
        <v>0</v>
      </c>
      <c r="AO36" s="80">
        <f t="shared" si="11"/>
        <v>0</v>
      </c>
      <c r="AP36" s="80">
        <f t="shared" si="11"/>
        <v>0</v>
      </c>
      <c r="AQ36" s="80">
        <f t="shared" si="11"/>
        <v>0</v>
      </c>
      <c r="AR36" s="80">
        <f t="shared" si="11"/>
        <v>0</v>
      </c>
      <c r="AS36" s="80">
        <f t="shared" si="11"/>
        <v>0</v>
      </c>
      <c r="AT36" s="80">
        <f t="shared" si="11"/>
        <v>0</v>
      </c>
      <c r="AU36" s="80">
        <f t="shared" si="11"/>
        <v>0</v>
      </c>
      <c r="AV36" s="80">
        <f t="shared" si="11"/>
        <v>0</v>
      </c>
      <c r="AW36" s="80">
        <f t="shared" si="11"/>
        <v>0</v>
      </c>
      <c r="AX36" s="80">
        <f t="shared" si="11"/>
        <v>0</v>
      </c>
      <c r="AY36" s="80">
        <f t="shared" si="12"/>
        <v>0</v>
      </c>
      <c r="AZ36" s="80">
        <f t="shared" si="12"/>
        <v>0</v>
      </c>
      <c r="BA36" s="80">
        <f t="shared" si="12"/>
        <v>0</v>
      </c>
      <c r="BB36" s="80">
        <f t="shared" si="12"/>
        <v>0</v>
      </c>
      <c r="BC36" s="80">
        <f t="shared" si="12"/>
        <v>0</v>
      </c>
      <c r="BD36" s="80">
        <f t="shared" si="12"/>
        <v>0</v>
      </c>
      <c r="BE36" s="80">
        <f t="shared" si="12"/>
        <v>0</v>
      </c>
      <c r="BF36" s="80">
        <f t="shared" si="12"/>
        <v>0</v>
      </c>
      <c r="BG36" s="80">
        <f t="shared" si="12"/>
        <v>0</v>
      </c>
      <c r="BH36" s="80">
        <f t="shared" si="12"/>
        <v>0</v>
      </c>
      <c r="BI36" s="80">
        <f t="shared" si="12"/>
        <v>0</v>
      </c>
      <c r="BJ36" s="80">
        <f t="shared" si="12"/>
        <v>0</v>
      </c>
      <c r="BK36" s="80">
        <f t="shared" si="12"/>
        <v>0</v>
      </c>
      <c r="BL36" s="80">
        <f t="shared" si="12"/>
        <v>0</v>
      </c>
      <c r="BM36" s="80">
        <f t="shared" si="12"/>
        <v>0</v>
      </c>
      <c r="BN36" s="80">
        <f t="shared" si="12"/>
        <v>0</v>
      </c>
      <c r="BO36" s="80">
        <f t="shared" si="13"/>
        <v>0</v>
      </c>
      <c r="BP36" s="80">
        <f t="shared" si="13"/>
        <v>0</v>
      </c>
    </row>
    <row r="37" spans="1:68" x14ac:dyDescent="0.25">
      <c r="A37" s="73" t="s">
        <v>87</v>
      </c>
      <c r="B37" s="79" t="s">
        <v>30</v>
      </c>
      <c r="I37" s="80">
        <f t="shared" si="10"/>
        <v>8500</v>
      </c>
      <c r="J37" s="80">
        <f t="shared" si="10"/>
        <v>8500</v>
      </c>
      <c r="K37" s="80">
        <f t="shared" si="10"/>
        <v>8500</v>
      </c>
      <c r="L37" s="80">
        <f t="shared" si="10"/>
        <v>8500</v>
      </c>
      <c r="M37" s="80">
        <f t="shared" si="10"/>
        <v>8500</v>
      </c>
      <c r="N37" s="80">
        <f t="shared" si="10"/>
        <v>8500</v>
      </c>
      <c r="O37" s="80">
        <f t="shared" si="10"/>
        <v>8500</v>
      </c>
      <c r="P37" s="80">
        <f t="shared" si="10"/>
        <v>8500</v>
      </c>
      <c r="Q37" s="80">
        <f t="shared" si="10"/>
        <v>8500</v>
      </c>
      <c r="R37" s="80">
        <f t="shared" si="10"/>
        <v>8500</v>
      </c>
      <c r="S37" s="80">
        <f t="shared" si="8"/>
        <v>8500</v>
      </c>
      <c r="T37" s="80">
        <f t="shared" si="8"/>
        <v>1000</v>
      </c>
      <c r="U37" s="80">
        <f t="shared" si="8"/>
        <v>1000</v>
      </c>
      <c r="V37" s="80">
        <f t="shared" si="8"/>
        <v>1000</v>
      </c>
      <c r="W37" s="80">
        <f t="shared" si="8"/>
        <v>1000</v>
      </c>
      <c r="X37" s="80">
        <f t="shared" si="8"/>
        <v>1000</v>
      </c>
      <c r="Y37" s="80">
        <f t="shared" si="8"/>
        <v>1000</v>
      </c>
      <c r="Z37" s="80">
        <f t="shared" si="8"/>
        <v>1000</v>
      </c>
      <c r="AA37" s="80">
        <f t="shared" si="8"/>
        <v>1000</v>
      </c>
      <c r="AB37" s="80">
        <f t="shared" si="8"/>
        <v>1000</v>
      </c>
      <c r="AC37" s="80">
        <f t="shared" si="8"/>
        <v>1000</v>
      </c>
      <c r="AD37" s="80">
        <f t="shared" si="8"/>
        <v>1000</v>
      </c>
      <c r="AE37" s="80">
        <f t="shared" si="8"/>
        <v>1000</v>
      </c>
      <c r="AF37" s="80">
        <f t="shared" si="8"/>
        <v>1000</v>
      </c>
      <c r="AG37" s="80">
        <f t="shared" si="8"/>
        <v>1000</v>
      </c>
      <c r="AH37" s="80">
        <f t="shared" si="8"/>
        <v>1000</v>
      </c>
      <c r="AI37" s="80">
        <f t="shared" si="11"/>
        <v>1000</v>
      </c>
      <c r="AJ37" s="80">
        <f t="shared" si="11"/>
        <v>1000</v>
      </c>
      <c r="AK37" s="80">
        <f t="shared" si="11"/>
        <v>1000</v>
      </c>
      <c r="AL37" s="80">
        <f t="shared" si="11"/>
        <v>1000</v>
      </c>
      <c r="AM37" s="80">
        <f t="shared" si="11"/>
        <v>1000</v>
      </c>
      <c r="AN37" s="80">
        <f t="shared" si="11"/>
        <v>1000</v>
      </c>
      <c r="AO37" s="80">
        <f t="shared" si="11"/>
        <v>1000</v>
      </c>
      <c r="AP37" s="80">
        <f t="shared" si="11"/>
        <v>1000</v>
      </c>
      <c r="AQ37" s="80">
        <f t="shared" si="11"/>
        <v>1000</v>
      </c>
      <c r="AR37" s="80">
        <f t="shared" si="11"/>
        <v>1000</v>
      </c>
      <c r="AS37" s="80">
        <f t="shared" si="11"/>
        <v>1000</v>
      </c>
      <c r="AT37" s="80">
        <f t="shared" si="11"/>
        <v>1000</v>
      </c>
      <c r="AU37" s="80">
        <f t="shared" si="11"/>
        <v>1000</v>
      </c>
      <c r="AV37" s="80">
        <f t="shared" si="11"/>
        <v>1000</v>
      </c>
      <c r="AW37" s="80">
        <f t="shared" si="11"/>
        <v>1000</v>
      </c>
      <c r="AX37" s="80">
        <f t="shared" si="11"/>
        <v>1000</v>
      </c>
      <c r="AY37" s="80">
        <f t="shared" si="12"/>
        <v>1000</v>
      </c>
      <c r="AZ37" s="80">
        <f t="shared" si="12"/>
        <v>1000</v>
      </c>
      <c r="BA37" s="80">
        <f t="shared" si="12"/>
        <v>1000</v>
      </c>
      <c r="BB37" s="80">
        <f t="shared" si="12"/>
        <v>1000</v>
      </c>
      <c r="BC37" s="80">
        <f t="shared" si="12"/>
        <v>1000</v>
      </c>
      <c r="BD37" s="80">
        <f t="shared" si="12"/>
        <v>1000</v>
      </c>
      <c r="BE37" s="80">
        <f t="shared" si="12"/>
        <v>1000</v>
      </c>
      <c r="BF37" s="80">
        <f t="shared" si="12"/>
        <v>1000</v>
      </c>
      <c r="BG37" s="80">
        <f t="shared" si="12"/>
        <v>1000</v>
      </c>
      <c r="BH37" s="80">
        <f t="shared" si="12"/>
        <v>1000</v>
      </c>
      <c r="BI37" s="80">
        <f t="shared" si="12"/>
        <v>1000</v>
      </c>
      <c r="BJ37" s="80">
        <f t="shared" si="12"/>
        <v>1000</v>
      </c>
      <c r="BK37" s="80">
        <f t="shared" si="12"/>
        <v>1000</v>
      </c>
      <c r="BL37" s="80">
        <f t="shared" si="12"/>
        <v>1000</v>
      </c>
      <c r="BM37" s="80">
        <f t="shared" si="12"/>
        <v>1000</v>
      </c>
      <c r="BN37" s="80">
        <f t="shared" si="12"/>
        <v>1000</v>
      </c>
      <c r="BO37" s="80">
        <f t="shared" si="13"/>
        <v>1000</v>
      </c>
      <c r="BP37" s="80">
        <f t="shared" si="13"/>
        <v>1000</v>
      </c>
    </row>
    <row r="38" spans="1:68" x14ac:dyDescent="0.25">
      <c r="A38" s="73" t="s">
        <v>87</v>
      </c>
      <c r="B38" s="79" t="s">
        <v>31</v>
      </c>
      <c r="I38" s="80">
        <f t="shared" si="10"/>
        <v>4800.0000000000009</v>
      </c>
      <c r="J38" s="80">
        <f t="shared" si="10"/>
        <v>4800.0000000000009</v>
      </c>
      <c r="K38" s="80">
        <f t="shared" si="10"/>
        <v>4800.0000000000009</v>
      </c>
      <c r="L38" s="80">
        <f t="shared" si="10"/>
        <v>4800.0000000000009</v>
      </c>
      <c r="M38" s="80">
        <f t="shared" si="10"/>
        <v>4800.0000000000009</v>
      </c>
      <c r="N38" s="80">
        <f t="shared" si="10"/>
        <v>4800.0000000000009</v>
      </c>
      <c r="O38" s="80">
        <f t="shared" si="10"/>
        <v>4800.0000000000009</v>
      </c>
      <c r="P38" s="80">
        <f t="shared" si="10"/>
        <v>4800.0000000000009</v>
      </c>
      <c r="Q38" s="80">
        <f t="shared" si="10"/>
        <v>4800.0000000000009</v>
      </c>
      <c r="R38" s="80">
        <f t="shared" si="10"/>
        <v>4800.0000000000009</v>
      </c>
      <c r="S38" s="80">
        <f t="shared" si="8"/>
        <v>4800.0000000000009</v>
      </c>
      <c r="T38" s="80">
        <f t="shared" si="8"/>
        <v>4800.0000000000009</v>
      </c>
      <c r="U38" s="80">
        <f t="shared" si="8"/>
        <v>4800.0000000000009</v>
      </c>
      <c r="V38" s="80">
        <f t="shared" si="8"/>
        <v>4800.0000000000009</v>
      </c>
      <c r="W38" s="80">
        <f t="shared" si="8"/>
        <v>4800.0000000000009</v>
      </c>
      <c r="X38" s="80">
        <f t="shared" si="8"/>
        <v>4800.0000000000009</v>
      </c>
      <c r="Y38" s="80">
        <f t="shared" si="8"/>
        <v>4800.0000000000009</v>
      </c>
      <c r="Z38" s="80">
        <f t="shared" si="8"/>
        <v>4800.0000000000009</v>
      </c>
      <c r="AA38" s="80">
        <f t="shared" si="8"/>
        <v>4800.0000000000009</v>
      </c>
      <c r="AB38" s="80">
        <f t="shared" si="8"/>
        <v>4800.0000000000009</v>
      </c>
      <c r="AC38" s="80">
        <f t="shared" si="8"/>
        <v>4800.0000000000009</v>
      </c>
      <c r="AD38" s="80">
        <f t="shared" si="8"/>
        <v>4800.0000000000009</v>
      </c>
      <c r="AE38" s="80">
        <f t="shared" si="8"/>
        <v>4800.0000000000009</v>
      </c>
      <c r="AF38" s="80">
        <f t="shared" si="8"/>
        <v>4800.0000000000009</v>
      </c>
      <c r="AG38" s="80">
        <f t="shared" si="8"/>
        <v>4800.0000000000009</v>
      </c>
      <c r="AH38" s="80">
        <f t="shared" si="8"/>
        <v>4800.0000000000009</v>
      </c>
      <c r="AI38" s="80">
        <f t="shared" si="11"/>
        <v>4800.0000000000009</v>
      </c>
      <c r="AJ38" s="80">
        <f t="shared" si="11"/>
        <v>4800.0000000000009</v>
      </c>
      <c r="AK38" s="80">
        <f t="shared" si="11"/>
        <v>4800.0000000000009</v>
      </c>
      <c r="AL38" s="80">
        <f t="shared" si="11"/>
        <v>4800.0000000000009</v>
      </c>
      <c r="AM38" s="80">
        <f t="shared" si="11"/>
        <v>4800.0000000000009</v>
      </c>
      <c r="AN38" s="80">
        <f t="shared" si="11"/>
        <v>4800.0000000000009</v>
      </c>
      <c r="AO38" s="80">
        <f t="shared" si="11"/>
        <v>4800.0000000000009</v>
      </c>
      <c r="AP38" s="80">
        <f t="shared" si="11"/>
        <v>4800.0000000000009</v>
      </c>
      <c r="AQ38" s="80">
        <f t="shared" si="11"/>
        <v>4800.0000000000009</v>
      </c>
      <c r="AR38" s="80">
        <f t="shared" si="11"/>
        <v>4800.0000000000009</v>
      </c>
      <c r="AS38" s="80">
        <f t="shared" si="11"/>
        <v>4800.0000000000009</v>
      </c>
      <c r="AT38" s="80">
        <f t="shared" si="11"/>
        <v>4800.0000000000009</v>
      </c>
      <c r="AU38" s="80">
        <f t="shared" si="11"/>
        <v>4800.0000000000009</v>
      </c>
      <c r="AV38" s="80">
        <f t="shared" si="11"/>
        <v>4800.0000000000009</v>
      </c>
      <c r="AW38" s="80">
        <f t="shared" si="11"/>
        <v>4800.0000000000009</v>
      </c>
      <c r="AX38" s="80">
        <f t="shared" si="11"/>
        <v>4800.0000000000009</v>
      </c>
      <c r="AY38" s="80">
        <f t="shared" si="12"/>
        <v>4800.0000000000009</v>
      </c>
      <c r="AZ38" s="80">
        <f t="shared" si="12"/>
        <v>4800.0000000000009</v>
      </c>
      <c r="BA38" s="80">
        <f t="shared" si="12"/>
        <v>4800.0000000000009</v>
      </c>
      <c r="BB38" s="80">
        <f t="shared" si="12"/>
        <v>4800.0000000000009</v>
      </c>
      <c r="BC38" s="80">
        <f t="shared" si="12"/>
        <v>4800.0000000000009</v>
      </c>
      <c r="BD38" s="80">
        <f t="shared" si="12"/>
        <v>4800.0000000000009</v>
      </c>
      <c r="BE38" s="80">
        <f t="shared" si="12"/>
        <v>4800.0000000000009</v>
      </c>
      <c r="BF38" s="80">
        <f t="shared" si="12"/>
        <v>4800.0000000000009</v>
      </c>
      <c r="BG38" s="80">
        <f t="shared" si="12"/>
        <v>4800.0000000000009</v>
      </c>
      <c r="BH38" s="80">
        <f t="shared" si="12"/>
        <v>4800.0000000000009</v>
      </c>
      <c r="BI38" s="80">
        <f t="shared" si="12"/>
        <v>4800.0000000000009</v>
      </c>
      <c r="BJ38" s="80">
        <f t="shared" si="12"/>
        <v>4800.0000000000009</v>
      </c>
      <c r="BK38" s="80">
        <f t="shared" si="12"/>
        <v>4800.0000000000009</v>
      </c>
      <c r="BL38" s="80">
        <f t="shared" si="12"/>
        <v>4800.0000000000009</v>
      </c>
      <c r="BM38" s="80">
        <f t="shared" si="12"/>
        <v>4800.0000000000009</v>
      </c>
      <c r="BN38" s="80">
        <f t="shared" si="12"/>
        <v>4800.0000000000009</v>
      </c>
      <c r="BO38" s="80">
        <f t="shared" si="13"/>
        <v>4800.0000000000009</v>
      </c>
      <c r="BP38" s="80">
        <f t="shared" si="13"/>
        <v>4800.0000000000009</v>
      </c>
    </row>
    <row r="39" spans="1:68" x14ac:dyDescent="0.25">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row>
    <row r="40" spans="1:68" x14ac:dyDescent="0.25">
      <c r="B40" s="77" t="s">
        <v>112</v>
      </c>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row>
    <row r="41" spans="1:68" x14ac:dyDescent="0.25">
      <c r="B41" s="75" t="s">
        <v>113</v>
      </c>
      <c r="I41" s="81">
        <f t="shared" ref="I41:BP41" si="14">SUMIF($A$12:$A$38,$B41,I$12:I$38)</f>
        <v>0</v>
      </c>
      <c r="J41" s="81">
        <f t="shared" si="14"/>
        <v>0</v>
      </c>
      <c r="K41" s="81">
        <f t="shared" si="14"/>
        <v>0</v>
      </c>
      <c r="L41" s="81">
        <f t="shared" si="14"/>
        <v>0</v>
      </c>
      <c r="M41" s="81">
        <f t="shared" si="14"/>
        <v>0</v>
      </c>
      <c r="N41" s="81">
        <f t="shared" si="14"/>
        <v>0</v>
      </c>
      <c r="O41" s="81">
        <f t="shared" si="14"/>
        <v>0</v>
      </c>
      <c r="P41" s="81">
        <f t="shared" si="14"/>
        <v>0</v>
      </c>
      <c r="Q41" s="81">
        <f t="shared" si="14"/>
        <v>0</v>
      </c>
      <c r="R41" s="81">
        <f t="shared" si="14"/>
        <v>0</v>
      </c>
      <c r="S41" s="81">
        <f t="shared" si="14"/>
        <v>0</v>
      </c>
      <c r="T41" s="81">
        <f t="shared" si="14"/>
        <v>0</v>
      </c>
      <c r="U41" s="81">
        <f t="shared" si="14"/>
        <v>0</v>
      </c>
      <c r="V41" s="81">
        <f t="shared" si="14"/>
        <v>0</v>
      </c>
      <c r="W41" s="81">
        <f t="shared" si="14"/>
        <v>0</v>
      </c>
      <c r="X41" s="81">
        <f t="shared" si="14"/>
        <v>0</v>
      </c>
      <c r="Y41" s="81">
        <f t="shared" si="14"/>
        <v>0</v>
      </c>
      <c r="Z41" s="81">
        <f t="shared" si="14"/>
        <v>0</v>
      </c>
      <c r="AA41" s="81">
        <f t="shared" si="14"/>
        <v>0</v>
      </c>
      <c r="AB41" s="81">
        <f t="shared" si="14"/>
        <v>0</v>
      </c>
      <c r="AC41" s="81">
        <f t="shared" si="14"/>
        <v>0</v>
      </c>
      <c r="AD41" s="81">
        <f t="shared" si="14"/>
        <v>0</v>
      </c>
      <c r="AE41" s="81">
        <f t="shared" si="14"/>
        <v>0</v>
      </c>
      <c r="AF41" s="81">
        <f t="shared" si="14"/>
        <v>0</v>
      </c>
      <c r="AG41" s="81">
        <f t="shared" si="14"/>
        <v>0</v>
      </c>
      <c r="AH41" s="81">
        <f t="shared" si="14"/>
        <v>0</v>
      </c>
      <c r="AI41" s="81">
        <f t="shared" si="14"/>
        <v>0</v>
      </c>
      <c r="AJ41" s="81">
        <f t="shared" si="14"/>
        <v>0</v>
      </c>
      <c r="AK41" s="81">
        <f t="shared" si="14"/>
        <v>0</v>
      </c>
      <c r="AL41" s="81">
        <f t="shared" si="14"/>
        <v>0</v>
      </c>
      <c r="AM41" s="81">
        <f t="shared" si="14"/>
        <v>0</v>
      </c>
      <c r="AN41" s="81">
        <f t="shared" si="14"/>
        <v>0</v>
      </c>
      <c r="AO41" s="81">
        <f t="shared" si="14"/>
        <v>0</v>
      </c>
      <c r="AP41" s="81">
        <f t="shared" si="14"/>
        <v>0</v>
      </c>
      <c r="AQ41" s="81">
        <f t="shared" si="14"/>
        <v>0</v>
      </c>
      <c r="AR41" s="81">
        <f t="shared" si="14"/>
        <v>0</v>
      </c>
      <c r="AS41" s="81">
        <f t="shared" si="14"/>
        <v>0</v>
      </c>
      <c r="AT41" s="81">
        <f t="shared" si="14"/>
        <v>0</v>
      </c>
      <c r="AU41" s="81">
        <f t="shared" si="14"/>
        <v>0</v>
      </c>
      <c r="AV41" s="81">
        <f t="shared" si="14"/>
        <v>0</v>
      </c>
      <c r="AW41" s="81">
        <f t="shared" si="14"/>
        <v>0</v>
      </c>
      <c r="AX41" s="81">
        <f t="shared" si="14"/>
        <v>0</v>
      </c>
      <c r="AY41" s="81">
        <f t="shared" si="14"/>
        <v>0</v>
      </c>
      <c r="AZ41" s="81">
        <f t="shared" si="14"/>
        <v>0</v>
      </c>
      <c r="BA41" s="81">
        <f t="shared" si="14"/>
        <v>0</v>
      </c>
      <c r="BB41" s="81">
        <f t="shared" si="14"/>
        <v>0</v>
      </c>
      <c r="BC41" s="81">
        <f t="shared" si="14"/>
        <v>0</v>
      </c>
      <c r="BD41" s="81">
        <f t="shared" si="14"/>
        <v>0</v>
      </c>
      <c r="BE41" s="81">
        <f t="shared" si="14"/>
        <v>0</v>
      </c>
      <c r="BF41" s="81">
        <f t="shared" si="14"/>
        <v>0</v>
      </c>
      <c r="BG41" s="81">
        <f t="shared" si="14"/>
        <v>0</v>
      </c>
      <c r="BH41" s="81">
        <f t="shared" si="14"/>
        <v>0</v>
      </c>
      <c r="BI41" s="81">
        <f t="shared" si="14"/>
        <v>0</v>
      </c>
      <c r="BJ41" s="81">
        <f t="shared" si="14"/>
        <v>0</v>
      </c>
      <c r="BK41" s="81">
        <f t="shared" si="14"/>
        <v>0</v>
      </c>
      <c r="BL41" s="81">
        <f t="shared" si="14"/>
        <v>0</v>
      </c>
      <c r="BM41" s="81">
        <f t="shared" si="14"/>
        <v>0</v>
      </c>
      <c r="BN41" s="81">
        <f t="shared" si="14"/>
        <v>0</v>
      </c>
      <c r="BO41" s="81">
        <f t="shared" si="14"/>
        <v>0</v>
      </c>
      <c r="BP41" s="81">
        <f t="shared" si="14"/>
        <v>0</v>
      </c>
    </row>
    <row r="42" spans="1:68" x14ac:dyDescent="0.25">
      <c r="B42" s="75" t="s">
        <v>84</v>
      </c>
      <c r="I42" s="81">
        <f>SUMIF($A$10:$A$38,$B42,I$10:I$38)</f>
        <v>77650</v>
      </c>
      <c r="J42" s="81">
        <f t="shared" ref="J42:BP43" si="15">SUMIF($A$10:$A$38,$B42,J$10:J$38)</f>
        <v>77650</v>
      </c>
      <c r="K42" s="81">
        <f t="shared" si="15"/>
        <v>2650</v>
      </c>
      <c r="L42" s="81">
        <f t="shared" si="15"/>
        <v>2650</v>
      </c>
      <c r="M42" s="81">
        <f t="shared" si="15"/>
        <v>2650</v>
      </c>
      <c r="N42" s="81">
        <f t="shared" si="15"/>
        <v>2650</v>
      </c>
      <c r="O42" s="81">
        <f t="shared" si="15"/>
        <v>2650</v>
      </c>
      <c r="P42" s="81">
        <f t="shared" si="15"/>
        <v>2650</v>
      </c>
      <c r="Q42" s="81">
        <f t="shared" si="15"/>
        <v>2650</v>
      </c>
      <c r="R42" s="81">
        <f t="shared" si="15"/>
        <v>2650</v>
      </c>
      <c r="S42" s="81">
        <f t="shared" si="15"/>
        <v>2650</v>
      </c>
      <c r="T42" s="81">
        <f t="shared" si="15"/>
        <v>2650</v>
      </c>
      <c r="U42" s="81">
        <f t="shared" si="15"/>
        <v>2650</v>
      </c>
      <c r="V42" s="81">
        <f t="shared" si="15"/>
        <v>2650</v>
      </c>
      <c r="W42" s="81">
        <f t="shared" si="15"/>
        <v>2650</v>
      </c>
      <c r="X42" s="81">
        <f t="shared" si="15"/>
        <v>2650</v>
      </c>
      <c r="Y42" s="81">
        <f t="shared" si="15"/>
        <v>2650</v>
      </c>
      <c r="Z42" s="81">
        <f t="shared" si="15"/>
        <v>2650</v>
      </c>
      <c r="AA42" s="81">
        <f t="shared" si="15"/>
        <v>2650</v>
      </c>
      <c r="AB42" s="81">
        <f t="shared" si="15"/>
        <v>2650</v>
      </c>
      <c r="AC42" s="81">
        <f t="shared" si="15"/>
        <v>2650</v>
      </c>
      <c r="AD42" s="81">
        <f t="shared" si="15"/>
        <v>2650</v>
      </c>
      <c r="AE42" s="81">
        <f t="shared" si="15"/>
        <v>2650</v>
      </c>
      <c r="AF42" s="81">
        <f t="shared" si="15"/>
        <v>2650</v>
      </c>
      <c r="AG42" s="81">
        <f t="shared" si="15"/>
        <v>2650</v>
      </c>
      <c r="AH42" s="81">
        <f t="shared" si="15"/>
        <v>2650</v>
      </c>
      <c r="AI42" s="81">
        <f t="shared" si="15"/>
        <v>2650</v>
      </c>
      <c r="AJ42" s="81">
        <f t="shared" si="15"/>
        <v>2650</v>
      </c>
      <c r="AK42" s="81">
        <f t="shared" si="15"/>
        <v>2650</v>
      </c>
      <c r="AL42" s="81">
        <f t="shared" si="15"/>
        <v>2650</v>
      </c>
      <c r="AM42" s="81">
        <f t="shared" si="15"/>
        <v>2650</v>
      </c>
      <c r="AN42" s="81">
        <f t="shared" si="15"/>
        <v>2650</v>
      </c>
      <c r="AO42" s="81">
        <f t="shared" si="15"/>
        <v>2650</v>
      </c>
      <c r="AP42" s="81">
        <f t="shared" si="15"/>
        <v>2650</v>
      </c>
      <c r="AQ42" s="81">
        <f t="shared" si="15"/>
        <v>2650</v>
      </c>
      <c r="AR42" s="81">
        <f t="shared" si="15"/>
        <v>2650</v>
      </c>
      <c r="AS42" s="81">
        <f t="shared" si="15"/>
        <v>2650</v>
      </c>
      <c r="AT42" s="81">
        <f t="shared" si="15"/>
        <v>2650</v>
      </c>
      <c r="AU42" s="81">
        <f t="shared" si="15"/>
        <v>2650</v>
      </c>
      <c r="AV42" s="81">
        <f t="shared" si="15"/>
        <v>2650</v>
      </c>
      <c r="AW42" s="81">
        <f t="shared" si="15"/>
        <v>2650</v>
      </c>
      <c r="AX42" s="81">
        <f t="shared" si="15"/>
        <v>2650</v>
      </c>
      <c r="AY42" s="81">
        <f t="shared" si="15"/>
        <v>2650</v>
      </c>
      <c r="AZ42" s="81">
        <f t="shared" si="15"/>
        <v>2650</v>
      </c>
      <c r="BA42" s="81">
        <f t="shared" si="15"/>
        <v>2650</v>
      </c>
      <c r="BB42" s="81">
        <f t="shared" si="15"/>
        <v>2650</v>
      </c>
      <c r="BC42" s="81">
        <f t="shared" si="15"/>
        <v>2650</v>
      </c>
      <c r="BD42" s="81">
        <f t="shared" si="15"/>
        <v>2650</v>
      </c>
      <c r="BE42" s="81">
        <f t="shared" si="15"/>
        <v>2650</v>
      </c>
      <c r="BF42" s="81">
        <f t="shared" si="15"/>
        <v>2650</v>
      </c>
      <c r="BG42" s="81">
        <f t="shared" si="15"/>
        <v>2650</v>
      </c>
      <c r="BH42" s="81">
        <f t="shared" si="15"/>
        <v>2650</v>
      </c>
      <c r="BI42" s="81">
        <f t="shared" si="15"/>
        <v>2650</v>
      </c>
      <c r="BJ42" s="81">
        <f t="shared" si="15"/>
        <v>2650</v>
      </c>
      <c r="BK42" s="81">
        <f t="shared" si="15"/>
        <v>2650</v>
      </c>
      <c r="BL42" s="81">
        <f t="shared" si="15"/>
        <v>2650</v>
      </c>
      <c r="BM42" s="81">
        <f t="shared" si="15"/>
        <v>2650</v>
      </c>
      <c r="BN42" s="81">
        <f t="shared" si="15"/>
        <v>2650</v>
      </c>
      <c r="BO42" s="81">
        <f t="shared" si="15"/>
        <v>2650</v>
      </c>
      <c r="BP42" s="81">
        <f t="shared" si="15"/>
        <v>2650</v>
      </c>
    </row>
    <row r="43" spans="1:68" x14ac:dyDescent="0.25">
      <c r="B43" s="75" t="s">
        <v>87</v>
      </c>
      <c r="C43" s="82"/>
      <c r="D43" s="82"/>
      <c r="E43" s="82"/>
      <c r="F43" s="82"/>
      <c r="G43" s="82"/>
      <c r="H43" s="83"/>
      <c r="I43" s="81">
        <f>SUMIF($A$10:$A$38,$B43,I$10:I$38)</f>
        <v>33300</v>
      </c>
      <c r="J43" s="81">
        <f t="shared" si="15"/>
        <v>33300</v>
      </c>
      <c r="K43" s="81">
        <f t="shared" si="15"/>
        <v>33300</v>
      </c>
      <c r="L43" s="81">
        <f t="shared" si="15"/>
        <v>15300</v>
      </c>
      <c r="M43" s="81">
        <f t="shared" si="15"/>
        <v>15300</v>
      </c>
      <c r="N43" s="81">
        <f t="shared" si="15"/>
        <v>15300</v>
      </c>
      <c r="O43" s="81">
        <f t="shared" si="15"/>
        <v>15300</v>
      </c>
      <c r="P43" s="81">
        <f t="shared" si="15"/>
        <v>15300</v>
      </c>
      <c r="Q43" s="81">
        <f t="shared" si="15"/>
        <v>15300</v>
      </c>
      <c r="R43" s="81">
        <f t="shared" si="15"/>
        <v>15300</v>
      </c>
      <c r="S43" s="81">
        <f t="shared" si="15"/>
        <v>15300</v>
      </c>
      <c r="T43" s="81">
        <f t="shared" si="15"/>
        <v>7800.0000000000009</v>
      </c>
      <c r="U43" s="81">
        <f t="shared" si="15"/>
        <v>7800.0000000000009</v>
      </c>
      <c r="V43" s="81">
        <f t="shared" si="15"/>
        <v>7800.0000000000009</v>
      </c>
      <c r="W43" s="81">
        <f t="shared" si="15"/>
        <v>7800.0000000000009</v>
      </c>
      <c r="X43" s="81">
        <f t="shared" si="15"/>
        <v>7800.0000000000009</v>
      </c>
      <c r="Y43" s="81">
        <f t="shared" si="15"/>
        <v>7800.0000000000009</v>
      </c>
      <c r="Z43" s="81">
        <f t="shared" si="15"/>
        <v>7800.0000000000009</v>
      </c>
      <c r="AA43" s="81">
        <f t="shared" si="15"/>
        <v>7800.0000000000009</v>
      </c>
      <c r="AB43" s="81">
        <f t="shared" si="15"/>
        <v>7800.0000000000009</v>
      </c>
      <c r="AC43" s="81">
        <f t="shared" si="15"/>
        <v>7800.0000000000009</v>
      </c>
      <c r="AD43" s="81">
        <f t="shared" si="15"/>
        <v>7800.0000000000009</v>
      </c>
      <c r="AE43" s="81">
        <f t="shared" si="15"/>
        <v>7800.0000000000009</v>
      </c>
      <c r="AF43" s="81">
        <f t="shared" si="15"/>
        <v>7800.0000000000009</v>
      </c>
      <c r="AG43" s="81">
        <f t="shared" si="15"/>
        <v>7800.0000000000009</v>
      </c>
      <c r="AH43" s="81">
        <f t="shared" si="15"/>
        <v>7800.0000000000009</v>
      </c>
      <c r="AI43" s="81">
        <f t="shared" si="15"/>
        <v>7800.0000000000009</v>
      </c>
      <c r="AJ43" s="81">
        <f t="shared" si="15"/>
        <v>7800.0000000000009</v>
      </c>
      <c r="AK43" s="81">
        <f t="shared" si="15"/>
        <v>7800.0000000000009</v>
      </c>
      <c r="AL43" s="81">
        <f t="shared" si="15"/>
        <v>7800.0000000000009</v>
      </c>
      <c r="AM43" s="81">
        <f t="shared" si="15"/>
        <v>7800.0000000000009</v>
      </c>
      <c r="AN43" s="81">
        <f t="shared" si="15"/>
        <v>7800.0000000000009</v>
      </c>
      <c r="AO43" s="81">
        <f t="shared" si="15"/>
        <v>7800.0000000000009</v>
      </c>
      <c r="AP43" s="81">
        <f t="shared" si="15"/>
        <v>7800.0000000000009</v>
      </c>
      <c r="AQ43" s="81">
        <f t="shared" si="15"/>
        <v>7800.0000000000009</v>
      </c>
      <c r="AR43" s="81">
        <f t="shared" si="15"/>
        <v>7800.0000000000009</v>
      </c>
      <c r="AS43" s="81">
        <f t="shared" si="15"/>
        <v>7800.0000000000009</v>
      </c>
      <c r="AT43" s="81">
        <f t="shared" si="15"/>
        <v>7800.0000000000009</v>
      </c>
      <c r="AU43" s="81">
        <f t="shared" si="15"/>
        <v>7800.0000000000009</v>
      </c>
      <c r="AV43" s="81">
        <f t="shared" si="15"/>
        <v>7800.0000000000009</v>
      </c>
      <c r="AW43" s="81">
        <f t="shared" si="15"/>
        <v>7800.0000000000009</v>
      </c>
      <c r="AX43" s="81">
        <f t="shared" si="15"/>
        <v>7800.0000000000009</v>
      </c>
      <c r="AY43" s="81">
        <f t="shared" si="15"/>
        <v>7800.0000000000009</v>
      </c>
      <c r="AZ43" s="81">
        <f t="shared" si="15"/>
        <v>7800.0000000000009</v>
      </c>
      <c r="BA43" s="81">
        <f t="shared" si="15"/>
        <v>7800.0000000000009</v>
      </c>
      <c r="BB43" s="81">
        <f t="shared" si="15"/>
        <v>7800.0000000000009</v>
      </c>
      <c r="BC43" s="81">
        <f t="shared" si="15"/>
        <v>7800.0000000000009</v>
      </c>
      <c r="BD43" s="81">
        <f t="shared" si="15"/>
        <v>7800.0000000000009</v>
      </c>
      <c r="BE43" s="81">
        <f t="shared" si="15"/>
        <v>7800.0000000000009</v>
      </c>
      <c r="BF43" s="81">
        <f t="shared" si="15"/>
        <v>7800.0000000000009</v>
      </c>
      <c r="BG43" s="81">
        <f t="shared" si="15"/>
        <v>7800.0000000000009</v>
      </c>
      <c r="BH43" s="81">
        <f t="shared" si="15"/>
        <v>7800.0000000000009</v>
      </c>
      <c r="BI43" s="81">
        <f t="shared" si="15"/>
        <v>7800.0000000000009</v>
      </c>
      <c r="BJ43" s="81">
        <f t="shared" si="15"/>
        <v>7800.0000000000009</v>
      </c>
      <c r="BK43" s="81">
        <f t="shared" si="15"/>
        <v>7800.0000000000009</v>
      </c>
      <c r="BL43" s="81">
        <f t="shared" si="15"/>
        <v>7800.0000000000009</v>
      </c>
      <c r="BM43" s="81">
        <f t="shared" si="15"/>
        <v>7800.0000000000009</v>
      </c>
      <c r="BN43" s="81">
        <f t="shared" si="15"/>
        <v>7800.0000000000009</v>
      </c>
      <c r="BO43" s="81">
        <f t="shared" si="15"/>
        <v>7800.0000000000009</v>
      </c>
      <c r="BP43" s="81">
        <f t="shared" si="15"/>
        <v>7800.0000000000009</v>
      </c>
    </row>
    <row r="44" spans="1:68" x14ac:dyDescent="0.25">
      <c r="B44" s="75" t="s">
        <v>114</v>
      </c>
      <c r="I44" s="81">
        <f>SUMIF($A$12:$A$38,$B44,I$12:I$38)</f>
        <v>0</v>
      </c>
      <c r="J44" s="81">
        <f t="shared" ref="J44:BP44" si="16">SUMIF($A$12:$A$38,$B44,J$12:J$38)</f>
        <v>0</v>
      </c>
      <c r="K44" s="81">
        <f t="shared" si="16"/>
        <v>0</v>
      </c>
      <c r="L44" s="81">
        <f t="shared" si="16"/>
        <v>0</v>
      </c>
      <c r="M44" s="81">
        <f t="shared" si="16"/>
        <v>0</v>
      </c>
      <c r="N44" s="81">
        <f t="shared" si="16"/>
        <v>0</v>
      </c>
      <c r="O44" s="81">
        <f t="shared" si="16"/>
        <v>0</v>
      </c>
      <c r="P44" s="81">
        <f t="shared" si="16"/>
        <v>0</v>
      </c>
      <c r="Q44" s="81">
        <f t="shared" si="16"/>
        <v>0</v>
      </c>
      <c r="R44" s="81">
        <f t="shared" si="16"/>
        <v>0</v>
      </c>
      <c r="S44" s="81">
        <f t="shared" si="16"/>
        <v>0</v>
      </c>
      <c r="T44" s="81">
        <f t="shared" si="16"/>
        <v>0</v>
      </c>
      <c r="U44" s="81">
        <f t="shared" si="16"/>
        <v>0</v>
      </c>
      <c r="V44" s="81">
        <f t="shared" si="16"/>
        <v>0</v>
      </c>
      <c r="W44" s="81">
        <f t="shared" si="16"/>
        <v>0</v>
      </c>
      <c r="X44" s="81">
        <f t="shared" si="16"/>
        <v>0</v>
      </c>
      <c r="Y44" s="81">
        <f t="shared" si="16"/>
        <v>0</v>
      </c>
      <c r="Z44" s="81">
        <f t="shared" si="16"/>
        <v>0</v>
      </c>
      <c r="AA44" s="81">
        <f t="shared" si="16"/>
        <v>0</v>
      </c>
      <c r="AB44" s="81">
        <f t="shared" si="16"/>
        <v>0</v>
      </c>
      <c r="AC44" s="81">
        <f t="shared" si="16"/>
        <v>0</v>
      </c>
      <c r="AD44" s="81">
        <f t="shared" si="16"/>
        <v>0</v>
      </c>
      <c r="AE44" s="81">
        <f t="shared" si="16"/>
        <v>0</v>
      </c>
      <c r="AF44" s="81">
        <f t="shared" si="16"/>
        <v>0</v>
      </c>
      <c r="AG44" s="81">
        <f t="shared" si="16"/>
        <v>0</v>
      </c>
      <c r="AH44" s="81">
        <f t="shared" si="16"/>
        <v>0</v>
      </c>
      <c r="AI44" s="81">
        <f t="shared" si="16"/>
        <v>0</v>
      </c>
      <c r="AJ44" s="81">
        <f t="shared" si="16"/>
        <v>0</v>
      </c>
      <c r="AK44" s="81">
        <f t="shared" si="16"/>
        <v>0</v>
      </c>
      <c r="AL44" s="81">
        <f t="shared" si="16"/>
        <v>0</v>
      </c>
      <c r="AM44" s="81">
        <f t="shared" si="16"/>
        <v>0</v>
      </c>
      <c r="AN44" s="81">
        <f t="shared" si="16"/>
        <v>0</v>
      </c>
      <c r="AO44" s="81">
        <f t="shared" si="16"/>
        <v>0</v>
      </c>
      <c r="AP44" s="81">
        <f t="shared" si="16"/>
        <v>0</v>
      </c>
      <c r="AQ44" s="81">
        <f t="shared" si="16"/>
        <v>0</v>
      </c>
      <c r="AR44" s="81">
        <f t="shared" si="16"/>
        <v>0</v>
      </c>
      <c r="AS44" s="81">
        <f t="shared" si="16"/>
        <v>0</v>
      </c>
      <c r="AT44" s="81">
        <f t="shared" si="16"/>
        <v>0</v>
      </c>
      <c r="AU44" s="81">
        <f t="shared" si="16"/>
        <v>0</v>
      </c>
      <c r="AV44" s="81">
        <f t="shared" si="16"/>
        <v>0</v>
      </c>
      <c r="AW44" s="81">
        <f t="shared" si="16"/>
        <v>0</v>
      </c>
      <c r="AX44" s="81">
        <f t="shared" si="16"/>
        <v>0</v>
      </c>
      <c r="AY44" s="81">
        <f t="shared" si="16"/>
        <v>0</v>
      </c>
      <c r="AZ44" s="81">
        <f t="shared" si="16"/>
        <v>0</v>
      </c>
      <c r="BA44" s="81">
        <f t="shared" si="16"/>
        <v>0</v>
      </c>
      <c r="BB44" s="81">
        <f t="shared" si="16"/>
        <v>0</v>
      </c>
      <c r="BC44" s="81">
        <f t="shared" si="16"/>
        <v>0</v>
      </c>
      <c r="BD44" s="81">
        <f t="shared" si="16"/>
        <v>0</v>
      </c>
      <c r="BE44" s="81">
        <f t="shared" si="16"/>
        <v>0</v>
      </c>
      <c r="BF44" s="81">
        <f t="shared" si="16"/>
        <v>0</v>
      </c>
      <c r="BG44" s="81">
        <f t="shared" si="16"/>
        <v>0</v>
      </c>
      <c r="BH44" s="81">
        <f t="shared" si="16"/>
        <v>0</v>
      </c>
      <c r="BI44" s="81">
        <f t="shared" si="16"/>
        <v>0</v>
      </c>
      <c r="BJ44" s="81">
        <f t="shared" si="16"/>
        <v>0</v>
      </c>
      <c r="BK44" s="81">
        <f t="shared" si="16"/>
        <v>0</v>
      </c>
      <c r="BL44" s="81">
        <f t="shared" si="16"/>
        <v>0</v>
      </c>
      <c r="BM44" s="81">
        <f t="shared" si="16"/>
        <v>0</v>
      </c>
      <c r="BN44" s="81">
        <f t="shared" si="16"/>
        <v>0</v>
      </c>
      <c r="BO44" s="81">
        <f t="shared" si="16"/>
        <v>0</v>
      </c>
      <c r="BP44" s="81">
        <f t="shared" si="16"/>
        <v>0</v>
      </c>
    </row>
    <row r="45" spans="1:68" x14ac:dyDescent="0.25">
      <c r="B45" s="75"/>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row>
    <row r="46" spans="1:68" s="74" customFormat="1" x14ac:dyDescent="0.25">
      <c r="B46" s="77" t="s">
        <v>115</v>
      </c>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row>
    <row r="47" spans="1:68" s="74" customFormat="1" x14ac:dyDescent="0.25">
      <c r="B47" s="194" t="s">
        <v>116</v>
      </c>
      <c r="I47" s="85">
        <f t="shared" ref="I47:X55" si="17">SUMIF($A:$A,$B47,I:I)</f>
        <v>0</v>
      </c>
      <c r="J47" s="85">
        <f t="shared" si="17"/>
        <v>0</v>
      </c>
      <c r="K47" s="85">
        <f t="shared" si="17"/>
        <v>0</v>
      </c>
      <c r="L47" s="85">
        <f t="shared" si="17"/>
        <v>0</v>
      </c>
      <c r="M47" s="85">
        <f t="shared" si="17"/>
        <v>0</v>
      </c>
      <c r="N47" s="85">
        <f t="shared" si="17"/>
        <v>0</v>
      </c>
      <c r="O47" s="85">
        <f t="shared" si="17"/>
        <v>0</v>
      </c>
      <c r="P47" s="85">
        <f t="shared" si="17"/>
        <v>0</v>
      </c>
      <c r="Q47" s="85">
        <f t="shared" si="17"/>
        <v>0</v>
      </c>
      <c r="R47" s="85">
        <f t="shared" si="17"/>
        <v>0</v>
      </c>
      <c r="S47" s="85">
        <f t="shared" si="17"/>
        <v>0</v>
      </c>
      <c r="T47" s="85">
        <f t="shared" si="17"/>
        <v>0</v>
      </c>
      <c r="U47" s="85">
        <f t="shared" si="17"/>
        <v>0</v>
      </c>
      <c r="V47" s="85">
        <f t="shared" si="17"/>
        <v>0</v>
      </c>
      <c r="W47" s="85">
        <f t="shared" si="17"/>
        <v>0</v>
      </c>
      <c r="X47" s="85">
        <f t="shared" si="17"/>
        <v>0</v>
      </c>
      <c r="Y47" s="85">
        <f t="shared" ref="Y47:AN55" si="18">SUMIF($A:$A,$B47,Y:Y)</f>
        <v>0</v>
      </c>
      <c r="Z47" s="85">
        <f t="shared" si="18"/>
        <v>0</v>
      </c>
      <c r="AA47" s="85">
        <f t="shared" si="18"/>
        <v>0</v>
      </c>
      <c r="AB47" s="85">
        <f t="shared" si="18"/>
        <v>0</v>
      </c>
      <c r="AC47" s="85">
        <f t="shared" si="18"/>
        <v>0</v>
      </c>
      <c r="AD47" s="85">
        <f t="shared" si="18"/>
        <v>0</v>
      </c>
      <c r="AE47" s="85">
        <f t="shared" si="18"/>
        <v>0</v>
      </c>
      <c r="AF47" s="85">
        <f t="shared" si="18"/>
        <v>0</v>
      </c>
      <c r="AG47" s="85">
        <f t="shared" si="18"/>
        <v>0</v>
      </c>
      <c r="AH47" s="85">
        <f t="shared" si="18"/>
        <v>0</v>
      </c>
      <c r="AI47" s="85">
        <f t="shared" si="18"/>
        <v>0</v>
      </c>
      <c r="AJ47" s="85">
        <f t="shared" si="18"/>
        <v>0</v>
      </c>
      <c r="AK47" s="85">
        <f t="shared" si="18"/>
        <v>0</v>
      </c>
      <c r="AL47" s="85">
        <f t="shared" si="18"/>
        <v>0</v>
      </c>
      <c r="AM47" s="85">
        <f t="shared" si="18"/>
        <v>0</v>
      </c>
      <c r="AN47" s="85">
        <f t="shared" si="18"/>
        <v>0</v>
      </c>
      <c r="AO47" s="85">
        <f t="shared" ref="AO47:BD55" si="19">SUMIF($A:$A,$B47,AO:AO)</f>
        <v>0</v>
      </c>
      <c r="AP47" s="85">
        <f t="shared" si="19"/>
        <v>0</v>
      </c>
      <c r="AQ47" s="85">
        <f t="shared" si="19"/>
        <v>0</v>
      </c>
      <c r="AR47" s="85">
        <f t="shared" si="19"/>
        <v>0</v>
      </c>
      <c r="AS47" s="85">
        <f t="shared" si="19"/>
        <v>0</v>
      </c>
      <c r="AT47" s="85">
        <f t="shared" si="19"/>
        <v>0</v>
      </c>
      <c r="AU47" s="85">
        <f t="shared" si="19"/>
        <v>0</v>
      </c>
      <c r="AV47" s="85">
        <f t="shared" si="19"/>
        <v>0</v>
      </c>
      <c r="AW47" s="85">
        <f t="shared" si="19"/>
        <v>0</v>
      </c>
      <c r="AX47" s="85">
        <f t="shared" si="19"/>
        <v>0</v>
      </c>
      <c r="AY47" s="85">
        <f t="shared" si="19"/>
        <v>0</v>
      </c>
      <c r="AZ47" s="85">
        <f t="shared" si="19"/>
        <v>0</v>
      </c>
      <c r="BA47" s="85">
        <f t="shared" si="19"/>
        <v>0</v>
      </c>
      <c r="BB47" s="85">
        <f t="shared" si="19"/>
        <v>0</v>
      </c>
      <c r="BC47" s="85">
        <f t="shared" si="19"/>
        <v>0</v>
      </c>
      <c r="BD47" s="85">
        <f t="shared" si="19"/>
        <v>0</v>
      </c>
      <c r="BE47" s="85">
        <f t="shared" ref="BE47:BP55" si="20">SUMIF($A:$A,$B47,BE:BE)</f>
        <v>0</v>
      </c>
      <c r="BF47" s="85">
        <f t="shared" si="20"/>
        <v>0</v>
      </c>
      <c r="BG47" s="85">
        <f t="shared" si="20"/>
        <v>0</v>
      </c>
      <c r="BH47" s="85">
        <f t="shared" si="20"/>
        <v>0</v>
      </c>
      <c r="BI47" s="85">
        <f t="shared" si="20"/>
        <v>0</v>
      </c>
      <c r="BJ47" s="85">
        <f t="shared" si="20"/>
        <v>0</v>
      </c>
      <c r="BK47" s="85">
        <f t="shared" si="20"/>
        <v>0</v>
      </c>
      <c r="BL47" s="85">
        <f t="shared" si="20"/>
        <v>0</v>
      </c>
      <c r="BM47" s="85">
        <f t="shared" si="20"/>
        <v>0</v>
      </c>
      <c r="BN47" s="85">
        <f t="shared" si="20"/>
        <v>0</v>
      </c>
      <c r="BO47" s="85">
        <f t="shared" si="20"/>
        <v>0</v>
      </c>
      <c r="BP47" s="85">
        <f t="shared" si="20"/>
        <v>0</v>
      </c>
    </row>
    <row r="48" spans="1:68" s="74" customFormat="1" x14ac:dyDescent="0.25">
      <c r="B48" s="194" t="s">
        <v>117</v>
      </c>
      <c r="I48" s="85">
        <f t="shared" si="17"/>
        <v>28600</v>
      </c>
      <c r="J48" s="85">
        <f t="shared" si="17"/>
        <v>28600</v>
      </c>
      <c r="K48" s="85">
        <f t="shared" si="17"/>
        <v>28600</v>
      </c>
      <c r="L48" s="85">
        <f t="shared" si="17"/>
        <v>10600</v>
      </c>
      <c r="M48" s="85">
        <f t="shared" si="17"/>
        <v>10600</v>
      </c>
      <c r="N48" s="85">
        <f t="shared" si="17"/>
        <v>10600</v>
      </c>
      <c r="O48" s="85">
        <f t="shared" si="17"/>
        <v>10600</v>
      </c>
      <c r="P48" s="85">
        <f t="shared" si="17"/>
        <v>10600</v>
      </c>
      <c r="Q48" s="85">
        <f t="shared" si="17"/>
        <v>10600</v>
      </c>
      <c r="R48" s="85">
        <f t="shared" si="17"/>
        <v>10600</v>
      </c>
      <c r="S48" s="85">
        <f t="shared" si="17"/>
        <v>10600</v>
      </c>
      <c r="T48" s="85">
        <f t="shared" si="17"/>
        <v>3100</v>
      </c>
      <c r="U48" s="85">
        <f t="shared" si="17"/>
        <v>3100</v>
      </c>
      <c r="V48" s="85">
        <f t="shared" si="17"/>
        <v>3100</v>
      </c>
      <c r="W48" s="85">
        <f t="shared" si="17"/>
        <v>3100</v>
      </c>
      <c r="X48" s="85">
        <f t="shared" si="17"/>
        <v>3100</v>
      </c>
      <c r="Y48" s="85">
        <f t="shared" si="18"/>
        <v>3100</v>
      </c>
      <c r="Z48" s="85">
        <f t="shared" si="18"/>
        <v>3100</v>
      </c>
      <c r="AA48" s="85">
        <f t="shared" si="18"/>
        <v>3100</v>
      </c>
      <c r="AB48" s="85">
        <f t="shared" si="18"/>
        <v>3100</v>
      </c>
      <c r="AC48" s="85">
        <f t="shared" si="18"/>
        <v>3100</v>
      </c>
      <c r="AD48" s="85">
        <f t="shared" si="18"/>
        <v>3100</v>
      </c>
      <c r="AE48" s="85">
        <f t="shared" si="18"/>
        <v>3100</v>
      </c>
      <c r="AF48" s="85">
        <f t="shared" si="18"/>
        <v>3100</v>
      </c>
      <c r="AG48" s="85">
        <f t="shared" si="18"/>
        <v>3100</v>
      </c>
      <c r="AH48" s="85">
        <f t="shared" si="18"/>
        <v>3100</v>
      </c>
      <c r="AI48" s="85">
        <f t="shared" si="18"/>
        <v>3100</v>
      </c>
      <c r="AJ48" s="85">
        <f t="shared" si="18"/>
        <v>3100</v>
      </c>
      <c r="AK48" s="85">
        <f t="shared" si="18"/>
        <v>3100</v>
      </c>
      <c r="AL48" s="85">
        <f t="shared" si="18"/>
        <v>3100</v>
      </c>
      <c r="AM48" s="85">
        <f t="shared" si="18"/>
        <v>3100</v>
      </c>
      <c r="AN48" s="85">
        <f t="shared" si="18"/>
        <v>3100</v>
      </c>
      <c r="AO48" s="85">
        <f t="shared" si="19"/>
        <v>3100</v>
      </c>
      <c r="AP48" s="85">
        <f t="shared" si="19"/>
        <v>3100</v>
      </c>
      <c r="AQ48" s="85">
        <f t="shared" si="19"/>
        <v>3100</v>
      </c>
      <c r="AR48" s="85">
        <f t="shared" si="19"/>
        <v>3100</v>
      </c>
      <c r="AS48" s="85">
        <f t="shared" si="19"/>
        <v>3100</v>
      </c>
      <c r="AT48" s="85">
        <f t="shared" si="19"/>
        <v>3100</v>
      </c>
      <c r="AU48" s="85">
        <f t="shared" si="19"/>
        <v>3100</v>
      </c>
      <c r="AV48" s="85">
        <f t="shared" si="19"/>
        <v>3100</v>
      </c>
      <c r="AW48" s="85">
        <f t="shared" si="19"/>
        <v>3100</v>
      </c>
      <c r="AX48" s="85">
        <f t="shared" si="19"/>
        <v>3100</v>
      </c>
      <c r="AY48" s="85">
        <f t="shared" si="19"/>
        <v>3100</v>
      </c>
      <c r="AZ48" s="85">
        <f t="shared" si="19"/>
        <v>3100</v>
      </c>
      <c r="BA48" s="85">
        <f t="shared" si="19"/>
        <v>3100</v>
      </c>
      <c r="BB48" s="85">
        <f t="shared" si="19"/>
        <v>3100</v>
      </c>
      <c r="BC48" s="85">
        <f t="shared" si="19"/>
        <v>3100</v>
      </c>
      <c r="BD48" s="85">
        <f t="shared" si="19"/>
        <v>3100</v>
      </c>
      <c r="BE48" s="85">
        <f t="shared" si="20"/>
        <v>3100</v>
      </c>
      <c r="BF48" s="85">
        <f t="shared" si="20"/>
        <v>3100</v>
      </c>
      <c r="BG48" s="85">
        <f t="shared" si="20"/>
        <v>3100</v>
      </c>
      <c r="BH48" s="85">
        <f t="shared" si="20"/>
        <v>3100</v>
      </c>
      <c r="BI48" s="85">
        <f t="shared" si="20"/>
        <v>3100</v>
      </c>
      <c r="BJ48" s="85">
        <f t="shared" si="20"/>
        <v>3100</v>
      </c>
      <c r="BK48" s="85">
        <f t="shared" si="20"/>
        <v>3100</v>
      </c>
      <c r="BL48" s="85">
        <f t="shared" si="20"/>
        <v>3100</v>
      </c>
      <c r="BM48" s="85">
        <f t="shared" si="20"/>
        <v>3100</v>
      </c>
      <c r="BN48" s="85">
        <f t="shared" si="20"/>
        <v>3100</v>
      </c>
      <c r="BO48" s="85">
        <f t="shared" si="20"/>
        <v>3100</v>
      </c>
      <c r="BP48" s="85">
        <f t="shared" si="20"/>
        <v>3100</v>
      </c>
    </row>
    <row r="49" spans="1:68" s="74" customFormat="1" x14ac:dyDescent="0.25">
      <c r="B49" s="194" t="s">
        <v>118</v>
      </c>
      <c r="I49" s="85">
        <f t="shared" si="17"/>
        <v>5800.0000000000009</v>
      </c>
      <c r="J49" s="85">
        <f t="shared" si="17"/>
        <v>5800.0000000000009</v>
      </c>
      <c r="K49" s="85">
        <f t="shared" si="17"/>
        <v>5800.0000000000009</v>
      </c>
      <c r="L49" s="85">
        <f t="shared" si="17"/>
        <v>5800.0000000000009</v>
      </c>
      <c r="M49" s="85">
        <f t="shared" si="17"/>
        <v>5800.0000000000009</v>
      </c>
      <c r="N49" s="85">
        <f t="shared" si="17"/>
        <v>5800.0000000000009</v>
      </c>
      <c r="O49" s="85">
        <f t="shared" si="17"/>
        <v>5800.0000000000009</v>
      </c>
      <c r="P49" s="85">
        <f t="shared" si="17"/>
        <v>5800.0000000000009</v>
      </c>
      <c r="Q49" s="85">
        <f t="shared" si="17"/>
        <v>5800.0000000000009</v>
      </c>
      <c r="R49" s="85">
        <f t="shared" si="17"/>
        <v>5800.0000000000009</v>
      </c>
      <c r="S49" s="85">
        <f t="shared" si="17"/>
        <v>5800.0000000000009</v>
      </c>
      <c r="T49" s="85">
        <f t="shared" si="17"/>
        <v>5800.0000000000009</v>
      </c>
      <c r="U49" s="85">
        <f t="shared" si="17"/>
        <v>5800.0000000000009</v>
      </c>
      <c r="V49" s="85">
        <f t="shared" si="17"/>
        <v>5800.0000000000009</v>
      </c>
      <c r="W49" s="85">
        <f t="shared" si="17"/>
        <v>5800.0000000000009</v>
      </c>
      <c r="X49" s="85">
        <f t="shared" si="17"/>
        <v>5800.0000000000009</v>
      </c>
      <c r="Y49" s="85">
        <f t="shared" si="18"/>
        <v>5800.0000000000009</v>
      </c>
      <c r="Z49" s="85">
        <f t="shared" si="18"/>
        <v>5800.0000000000009</v>
      </c>
      <c r="AA49" s="85">
        <f t="shared" si="18"/>
        <v>5800.0000000000009</v>
      </c>
      <c r="AB49" s="85">
        <f t="shared" si="18"/>
        <v>5800.0000000000009</v>
      </c>
      <c r="AC49" s="85">
        <f t="shared" si="18"/>
        <v>5800.0000000000009</v>
      </c>
      <c r="AD49" s="85">
        <f t="shared" si="18"/>
        <v>5800.0000000000009</v>
      </c>
      <c r="AE49" s="85">
        <f t="shared" si="18"/>
        <v>5800.0000000000009</v>
      </c>
      <c r="AF49" s="85">
        <f t="shared" si="18"/>
        <v>5800.0000000000009</v>
      </c>
      <c r="AG49" s="85">
        <f t="shared" si="18"/>
        <v>5800.0000000000009</v>
      </c>
      <c r="AH49" s="85">
        <f t="shared" si="18"/>
        <v>5800.0000000000009</v>
      </c>
      <c r="AI49" s="85">
        <f t="shared" si="18"/>
        <v>5800.0000000000009</v>
      </c>
      <c r="AJ49" s="85">
        <f t="shared" si="18"/>
        <v>5800.0000000000009</v>
      </c>
      <c r="AK49" s="85">
        <f t="shared" si="18"/>
        <v>5800.0000000000009</v>
      </c>
      <c r="AL49" s="85">
        <f t="shared" si="18"/>
        <v>5800.0000000000009</v>
      </c>
      <c r="AM49" s="85">
        <f t="shared" si="18"/>
        <v>5800.0000000000009</v>
      </c>
      <c r="AN49" s="85">
        <f t="shared" si="18"/>
        <v>5800.0000000000009</v>
      </c>
      <c r="AO49" s="85">
        <f t="shared" si="19"/>
        <v>5800.0000000000009</v>
      </c>
      <c r="AP49" s="85">
        <f t="shared" si="19"/>
        <v>5800.0000000000009</v>
      </c>
      <c r="AQ49" s="85">
        <f t="shared" si="19"/>
        <v>5800.0000000000009</v>
      </c>
      <c r="AR49" s="85">
        <f t="shared" si="19"/>
        <v>5800.0000000000009</v>
      </c>
      <c r="AS49" s="85">
        <f t="shared" si="19"/>
        <v>5800.0000000000009</v>
      </c>
      <c r="AT49" s="85">
        <f t="shared" si="19"/>
        <v>5800.0000000000009</v>
      </c>
      <c r="AU49" s="85">
        <f t="shared" si="19"/>
        <v>5800.0000000000009</v>
      </c>
      <c r="AV49" s="85">
        <f t="shared" si="19"/>
        <v>5800.0000000000009</v>
      </c>
      <c r="AW49" s="85">
        <f t="shared" si="19"/>
        <v>5800.0000000000009</v>
      </c>
      <c r="AX49" s="85">
        <f t="shared" si="19"/>
        <v>5800.0000000000009</v>
      </c>
      <c r="AY49" s="85">
        <f t="shared" si="19"/>
        <v>5800.0000000000009</v>
      </c>
      <c r="AZ49" s="85">
        <f t="shared" si="19"/>
        <v>5800.0000000000009</v>
      </c>
      <c r="BA49" s="85">
        <f t="shared" si="19"/>
        <v>5800.0000000000009</v>
      </c>
      <c r="BB49" s="85">
        <f t="shared" si="19"/>
        <v>5800.0000000000009</v>
      </c>
      <c r="BC49" s="85">
        <f t="shared" si="19"/>
        <v>5800.0000000000009</v>
      </c>
      <c r="BD49" s="85">
        <f t="shared" si="19"/>
        <v>5800.0000000000009</v>
      </c>
      <c r="BE49" s="85">
        <f t="shared" si="20"/>
        <v>5800.0000000000009</v>
      </c>
      <c r="BF49" s="85">
        <f t="shared" si="20"/>
        <v>5800.0000000000009</v>
      </c>
      <c r="BG49" s="85">
        <f t="shared" si="20"/>
        <v>5800.0000000000009</v>
      </c>
      <c r="BH49" s="85">
        <f t="shared" si="20"/>
        <v>5800.0000000000009</v>
      </c>
      <c r="BI49" s="85">
        <f t="shared" si="20"/>
        <v>5800.0000000000009</v>
      </c>
      <c r="BJ49" s="85">
        <f t="shared" si="20"/>
        <v>5800.0000000000009</v>
      </c>
      <c r="BK49" s="85">
        <f t="shared" si="20"/>
        <v>5800.0000000000009</v>
      </c>
      <c r="BL49" s="85">
        <f t="shared" si="20"/>
        <v>5800.0000000000009</v>
      </c>
      <c r="BM49" s="85">
        <f t="shared" si="20"/>
        <v>5800.0000000000009</v>
      </c>
      <c r="BN49" s="85">
        <f t="shared" si="20"/>
        <v>5800.0000000000009</v>
      </c>
      <c r="BO49" s="85">
        <f t="shared" si="20"/>
        <v>5800.0000000000009</v>
      </c>
      <c r="BP49" s="85">
        <f t="shared" si="20"/>
        <v>5800.0000000000009</v>
      </c>
    </row>
    <row r="50" spans="1:68" s="74" customFormat="1" x14ac:dyDescent="0.25">
      <c r="B50" s="194" t="s">
        <v>119</v>
      </c>
      <c r="I50" s="85">
        <f t="shared" si="17"/>
        <v>75500</v>
      </c>
      <c r="J50" s="85">
        <f t="shared" si="17"/>
        <v>75500</v>
      </c>
      <c r="K50" s="85">
        <f t="shared" si="17"/>
        <v>500</v>
      </c>
      <c r="L50" s="85">
        <f t="shared" si="17"/>
        <v>500</v>
      </c>
      <c r="M50" s="85">
        <f t="shared" si="17"/>
        <v>500</v>
      </c>
      <c r="N50" s="85">
        <f t="shared" si="17"/>
        <v>500</v>
      </c>
      <c r="O50" s="85">
        <f t="shared" si="17"/>
        <v>500</v>
      </c>
      <c r="P50" s="85">
        <f t="shared" si="17"/>
        <v>500</v>
      </c>
      <c r="Q50" s="85">
        <f t="shared" si="17"/>
        <v>500</v>
      </c>
      <c r="R50" s="85">
        <f t="shared" si="17"/>
        <v>500</v>
      </c>
      <c r="S50" s="85">
        <f t="shared" si="17"/>
        <v>500</v>
      </c>
      <c r="T50" s="85">
        <f t="shared" si="17"/>
        <v>500</v>
      </c>
      <c r="U50" s="85">
        <f t="shared" si="17"/>
        <v>500</v>
      </c>
      <c r="V50" s="85">
        <f t="shared" si="17"/>
        <v>500</v>
      </c>
      <c r="W50" s="85">
        <f t="shared" si="17"/>
        <v>500</v>
      </c>
      <c r="X50" s="85">
        <f t="shared" si="17"/>
        <v>500</v>
      </c>
      <c r="Y50" s="85">
        <f t="shared" si="18"/>
        <v>500</v>
      </c>
      <c r="Z50" s="85">
        <f t="shared" si="18"/>
        <v>500</v>
      </c>
      <c r="AA50" s="85">
        <f t="shared" si="18"/>
        <v>500</v>
      </c>
      <c r="AB50" s="85">
        <f t="shared" si="18"/>
        <v>500</v>
      </c>
      <c r="AC50" s="85">
        <f t="shared" si="18"/>
        <v>500</v>
      </c>
      <c r="AD50" s="85">
        <f t="shared" si="18"/>
        <v>500</v>
      </c>
      <c r="AE50" s="85">
        <f t="shared" si="18"/>
        <v>500</v>
      </c>
      <c r="AF50" s="85">
        <f t="shared" si="18"/>
        <v>500</v>
      </c>
      <c r="AG50" s="85">
        <f t="shared" si="18"/>
        <v>500</v>
      </c>
      <c r="AH50" s="85">
        <f t="shared" si="18"/>
        <v>500</v>
      </c>
      <c r="AI50" s="85">
        <f t="shared" si="18"/>
        <v>500</v>
      </c>
      <c r="AJ50" s="85">
        <f t="shared" si="18"/>
        <v>500</v>
      </c>
      <c r="AK50" s="85">
        <f t="shared" si="18"/>
        <v>500</v>
      </c>
      <c r="AL50" s="85">
        <f t="shared" si="18"/>
        <v>500</v>
      </c>
      <c r="AM50" s="85">
        <f t="shared" si="18"/>
        <v>500</v>
      </c>
      <c r="AN50" s="85">
        <f t="shared" si="18"/>
        <v>500</v>
      </c>
      <c r="AO50" s="85">
        <f t="shared" si="19"/>
        <v>500</v>
      </c>
      <c r="AP50" s="85">
        <f t="shared" si="19"/>
        <v>500</v>
      </c>
      <c r="AQ50" s="85">
        <f t="shared" si="19"/>
        <v>500</v>
      </c>
      <c r="AR50" s="85">
        <f t="shared" si="19"/>
        <v>500</v>
      </c>
      <c r="AS50" s="85">
        <f t="shared" si="19"/>
        <v>500</v>
      </c>
      <c r="AT50" s="85">
        <f t="shared" si="19"/>
        <v>500</v>
      </c>
      <c r="AU50" s="85">
        <f t="shared" si="19"/>
        <v>500</v>
      </c>
      <c r="AV50" s="85">
        <f t="shared" si="19"/>
        <v>500</v>
      </c>
      <c r="AW50" s="85">
        <f t="shared" si="19"/>
        <v>500</v>
      </c>
      <c r="AX50" s="85">
        <f t="shared" si="19"/>
        <v>500</v>
      </c>
      <c r="AY50" s="85">
        <f t="shared" si="19"/>
        <v>500</v>
      </c>
      <c r="AZ50" s="85">
        <f t="shared" si="19"/>
        <v>500</v>
      </c>
      <c r="BA50" s="85">
        <f t="shared" si="19"/>
        <v>500</v>
      </c>
      <c r="BB50" s="85">
        <f t="shared" si="19"/>
        <v>500</v>
      </c>
      <c r="BC50" s="85">
        <f t="shared" si="19"/>
        <v>500</v>
      </c>
      <c r="BD50" s="85">
        <f t="shared" si="19"/>
        <v>500</v>
      </c>
      <c r="BE50" s="85">
        <f t="shared" si="20"/>
        <v>500</v>
      </c>
      <c r="BF50" s="85">
        <f t="shared" si="20"/>
        <v>500</v>
      </c>
      <c r="BG50" s="85">
        <f t="shared" si="20"/>
        <v>500</v>
      </c>
      <c r="BH50" s="85">
        <f t="shared" si="20"/>
        <v>500</v>
      </c>
      <c r="BI50" s="85">
        <f t="shared" si="20"/>
        <v>500</v>
      </c>
      <c r="BJ50" s="85">
        <f t="shared" si="20"/>
        <v>500</v>
      </c>
      <c r="BK50" s="85">
        <f t="shared" si="20"/>
        <v>500</v>
      </c>
      <c r="BL50" s="85">
        <f t="shared" si="20"/>
        <v>500</v>
      </c>
      <c r="BM50" s="85">
        <f t="shared" si="20"/>
        <v>500</v>
      </c>
      <c r="BN50" s="85">
        <f t="shared" si="20"/>
        <v>500</v>
      </c>
      <c r="BO50" s="85">
        <f t="shared" si="20"/>
        <v>500</v>
      </c>
      <c r="BP50" s="85">
        <f t="shared" si="20"/>
        <v>500</v>
      </c>
    </row>
    <row r="51" spans="1:68" s="74" customFormat="1" x14ac:dyDescent="0.25">
      <c r="B51" s="194" t="s">
        <v>120</v>
      </c>
      <c r="I51" s="85">
        <f t="shared" si="17"/>
        <v>1000</v>
      </c>
      <c r="J51" s="85">
        <f t="shared" si="17"/>
        <v>1000</v>
      </c>
      <c r="K51" s="85">
        <f t="shared" si="17"/>
        <v>1000</v>
      </c>
      <c r="L51" s="85">
        <f t="shared" si="17"/>
        <v>1000</v>
      </c>
      <c r="M51" s="85">
        <f t="shared" si="17"/>
        <v>1000</v>
      </c>
      <c r="N51" s="85">
        <f t="shared" si="17"/>
        <v>1000</v>
      </c>
      <c r="O51" s="85">
        <f t="shared" si="17"/>
        <v>1000</v>
      </c>
      <c r="P51" s="85">
        <f t="shared" si="17"/>
        <v>1000</v>
      </c>
      <c r="Q51" s="85">
        <f t="shared" si="17"/>
        <v>1000</v>
      </c>
      <c r="R51" s="85">
        <f t="shared" si="17"/>
        <v>1000</v>
      </c>
      <c r="S51" s="85">
        <f t="shared" si="17"/>
        <v>1000</v>
      </c>
      <c r="T51" s="85">
        <f t="shared" si="17"/>
        <v>1000</v>
      </c>
      <c r="U51" s="85">
        <f t="shared" si="17"/>
        <v>1000</v>
      </c>
      <c r="V51" s="85">
        <f t="shared" si="17"/>
        <v>1000</v>
      </c>
      <c r="W51" s="85">
        <f t="shared" si="17"/>
        <v>1000</v>
      </c>
      <c r="X51" s="85">
        <f t="shared" si="17"/>
        <v>1000</v>
      </c>
      <c r="Y51" s="85">
        <f t="shared" si="18"/>
        <v>1000</v>
      </c>
      <c r="Z51" s="85">
        <f t="shared" si="18"/>
        <v>1000</v>
      </c>
      <c r="AA51" s="85">
        <f t="shared" si="18"/>
        <v>1000</v>
      </c>
      <c r="AB51" s="85">
        <f t="shared" si="18"/>
        <v>1000</v>
      </c>
      <c r="AC51" s="85">
        <f t="shared" si="18"/>
        <v>1000</v>
      </c>
      <c r="AD51" s="85">
        <f t="shared" si="18"/>
        <v>1000</v>
      </c>
      <c r="AE51" s="85">
        <f t="shared" si="18"/>
        <v>1000</v>
      </c>
      <c r="AF51" s="85">
        <f t="shared" si="18"/>
        <v>1000</v>
      </c>
      <c r="AG51" s="85">
        <f t="shared" si="18"/>
        <v>1000</v>
      </c>
      <c r="AH51" s="85">
        <f t="shared" si="18"/>
        <v>1000</v>
      </c>
      <c r="AI51" s="85">
        <f t="shared" si="18"/>
        <v>1000</v>
      </c>
      <c r="AJ51" s="85">
        <f t="shared" si="18"/>
        <v>1000</v>
      </c>
      <c r="AK51" s="85">
        <f t="shared" si="18"/>
        <v>1000</v>
      </c>
      <c r="AL51" s="85">
        <f t="shared" si="18"/>
        <v>1000</v>
      </c>
      <c r="AM51" s="85">
        <f t="shared" si="18"/>
        <v>1000</v>
      </c>
      <c r="AN51" s="85">
        <f t="shared" si="18"/>
        <v>1000</v>
      </c>
      <c r="AO51" s="85">
        <f t="shared" si="19"/>
        <v>1000</v>
      </c>
      <c r="AP51" s="85">
        <f t="shared" si="19"/>
        <v>1000</v>
      </c>
      <c r="AQ51" s="85">
        <f t="shared" si="19"/>
        <v>1000</v>
      </c>
      <c r="AR51" s="85">
        <f t="shared" si="19"/>
        <v>1000</v>
      </c>
      <c r="AS51" s="85">
        <f t="shared" si="19"/>
        <v>1000</v>
      </c>
      <c r="AT51" s="85">
        <f t="shared" si="19"/>
        <v>1000</v>
      </c>
      <c r="AU51" s="85">
        <f t="shared" si="19"/>
        <v>1000</v>
      </c>
      <c r="AV51" s="85">
        <f t="shared" si="19"/>
        <v>1000</v>
      </c>
      <c r="AW51" s="85">
        <f t="shared" si="19"/>
        <v>1000</v>
      </c>
      <c r="AX51" s="85">
        <f t="shared" si="19"/>
        <v>1000</v>
      </c>
      <c r="AY51" s="85">
        <f t="shared" si="19"/>
        <v>1000</v>
      </c>
      <c r="AZ51" s="85">
        <f t="shared" si="19"/>
        <v>1000</v>
      </c>
      <c r="BA51" s="85">
        <f t="shared" si="19"/>
        <v>1000</v>
      </c>
      <c r="BB51" s="85">
        <f t="shared" si="19"/>
        <v>1000</v>
      </c>
      <c r="BC51" s="85">
        <f t="shared" si="19"/>
        <v>1000</v>
      </c>
      <c r="BD51" s="85">
        <f t="shared" si="19"/>
        <v>1000</v>
      </c>
      <c r="BE51" s="85">
        <f t="shared" si="20"/>
        <v>1000</v>
      </c>
      <c r="BF51" s="85">
        <f t="shared" si="20"/>
        <v>1000</v>
      </c>
      <c r="BG51" s="85">
        <f t="shared" si="20"/>
        <v>1000</v>
      </c>
      <c r="BH51" s="85">
        <f t="shared" si="20"/>
        <v>1000</v>
      </c>
      <c r="BI51" s="85">
        <f t="shared" si="20"/>
        <v>1000</v>
      </c>
      <c r="BJ51" s="85">
        <f t="shared" si="20"/>
        <v>1000</v>
      </c>
      <c r="BK51" s="85">
        <f t="shared" si="20"/>
        <v>1000</v>
      </c>
      <c r="BL51" s="85">
        <f t="shared" si="20"/>
        <v>1000</v>
      </c>
      <c r="BM51" s="85">
        <f t="shared" si="20"/>
        <v>1000</v>
      </c>
      <c r="BN51" s="85">
        <f t="shared" si="20"/>
        <v>1000</v>
      </c>
      <c r="BO51" s="85">
        <f t="shared" si="20"/>
        <v>1000</v>
      </c>
      <c r="BP51" s="85">
        <f t="shared" si="20"/>
        <v>1000</v>
      </c>
    </row>
    <row r="52" spans="1:68" s="74" customFormat="1" x14ac:dyDescent="0.25">
      <c r="B52" s="194" t="s">
        <v>121</v>
      </c>
      <c r="I52" s="85">
        <f t="shared" si="17"/>
        <v>50</v>
      </c>
      <c r="J52" s="85">
        <f t="shared" si="17"/>
        <v>50</v>
      </c>
      <c r="K52" s="85">
        <f t="shared" si="17"/>
        <v>50</v>
      </c>
      <c r="L52" s="85">
        <f t="shared" si="17"/>
        <v>50</v>
      </c>
      <c r="M52" s="85">
        <f t="shared" si="17"/>
        <v>50</v>
      </c>
      <c r="N52" s="85">
        <f t="shared" si="17"/>
        <v>50</v>
      </c>
      <c r="O52" s="85">
        <f t="shared" si="17"/>
        <v>50</v>
      </c>
      <c r="P52" s="85">
        <f t="shared" si="17"/>
        <v>50</v>
      </c>
      <c r="Q52" s="85">
        <f t="shared" si="17"/>
        <v>50</v>
      </c>
      <c r="R52" s="85">
        <f t="shared" si="17"/>
        <v>50</v>
      </c>
      <c r="S52" s="85">
        <f t="shared" si="17"/>
        <v>50</v>
      </c>
      <c r="T52" s="85">
        <f t="shared" si="17"/>
        <v>50</v>
      </c>
      <c r="U52" s="85">
        <f t="shared" si="17"/>
        <v>50</v>
      </c>
      <c r="V52" s="85">
        <f t="shared" si="17"/>
        <v>50</v>
      </c>
      <c r="W52" s="85">
        <f t="shared" si="17"/>
        <v>50</v>
      </c>
      <c r="X52" s="85">
        <f t="shared" si="17"/>
        <v>50</v>
      </c>
      <c r="Y52" s="85">
        <f t="shared" si="18"/>
        <v>50</v>
      </c>
      <c r="Z52" s="85">
        <f t="shared" si="18"/>
        <v>50</v>
      </c>
      <c r="AA52" s="85">
        <f t="shared" si="18"/>
        <v>50</v>
      </c>
      <c r="AB52" s="85">
        <f t="shared" si="18"/>
        <v>50</v>
      </c>
      <c r="AC52" s="85">
        <f t="shared" si="18"/>
        <v>50</v>
      </c>
      <c r="AD52" s="85">
        <f t="shared" si="18"/>
        <v>50</v>
      </c>
      <c r="AE52" s="85">
        <f t="shared" si="18"/>
        <v>50</v>
      </c>
      <c r="AF52" s="85">
        <f t="shared" si="18"/>
        <v>50</v>
      </c>
      <c r="AG52" s="85">
        <f t="shared" si="18"/>
        <v>50</v>
      </c>
      <c r="AH52" s="85">
        <f t="shared" si="18"/>
        <v>50</v>
      </c>
      <c r="AI52" s="85">
        <f t="shared" si="18"/>
        <v>50</v>
      </c>
      <c r="AJ52" s="85">
        <f t="shared" si="18"/>
        <v>50</v>
      </c>
      <c r="AK52" s="85">
        <f t="shared" si="18"/>
        <v>50</v>
      </c>
      <c r="AL52" s="85">
        <f t="shared" si="18"/>
        <v>50</v>
      </c>
      <c r="AM52" s="85">
        <f t="shared" si="18"/>
        <v>50</v>
      </c>
      <c r="AN52" s="85">
        <f t="shared" si="18"/>
        <v>50</v>
      </c>
      <c r="AO52" s="85">
        <f t="shared" si="19"/>
        <v>50</v>
      </c>
      <c r="AP52" s="85">
        <f t="shared" si="19"/>
        <v>50</v>
      </c>
      <c r="AQ52" s="85">
        <f t="shared" si="19"/>
        <v>50</v>
      </c>
      <c r="AR52" s="85">
        <f t="shared" si="19"/>
        <v>50</v>
      </c>
      <c r="AS52" s="85">
        <f t="shared" si="19"/>
        <v>50</v>
      </c>
      <c r="AT52" s="85">
        <f t="shared" si="19"/>
        <v>50</v>
      </c>
      <c r="AU52" s="85">
        <f t="shared" si="19"/>
        <v>50</v>
      </c>
      <c r="AV52" s="85">
        <f t="shared" si="19"/>
        <v>50</v>
      </c>
      <c r="AW52" s="85">
        <f t="shared" si="19"/>
        <v>50</v>
      </c>
      <c r="AX52" s="85">
        <f t="shared" si="19"/>
        <v>50</v>
      </c>
      <c r="AY52" s="85">
        <f t="shared" si="19"/>
        <v>50</v>
      </c>
      <c r="AZ52" s="85">
        <f t="shared" si="19"/>
        <v>50</v>
      </c>
      <c r="BA52" s="85">
        <f t="shared" si="19"/>
        <v>50</v>
      </c>
      <c r="BB52" s="85">
        <f t="shared" si="19"/>
        <v>50</v>
      </c>
      <c r="BC52" s="85">
        <f t="shared" si="19"/>
        <v>50</v>
      </c>
      <c r="BD52" s="85">
        <f t="shared" si="19"/>
        <v>50</v>
      </c>
      <c r="BE52" s="85">
        <f t="shared" si="20"/>
        <v>50</v>
      </c>
      <c r="BF52" s="85">
        <f t="shared" si="20"/>
        <v>50</v>
      </c>
      <c r="BG52" s="85">
        <f t="shared" si="20"/>
        <v>50</v>
      </c>
      <c r="BH52" s="85">
        <f t="shared" si="20"/>
        <v>50</v>
      </c>
      <c r="BI52" s="85">
        <f t="shared" si="20"/>
        <v>50</v>
      </c>
      <c r="BJ52" s="85">
        <f t="shared" si="20"/>
        <v>50</v>
      </c>
      <c r="BK52" s="85">
        <f t="shared" si="20"/>
        <v>50</v>
      </c>
      <c r="BL52" s="85">
        <f t="shared" si="20"/>
        <v>50</v>
      </c>
      <c r="BM52" s="85">
        <f t="shared" si="20"/>
        <v>50</v>
      </c>
      <c r="BN52" s="85">
        <f t="shared" si="20"/>
        <v>50</v>
      </c>
      <c r="BO52" s="85">
        <f t="shared" si="20"/>
        <v>50</v>
      </c>
      <c r="BP52" s="85">
        <f t="shared" si="20"/>
        <v>50</v>
      </c>
    </row>
    <row r="53" spans="1:68" s="74" customFormat="1" x14ac:dyDescent="0.25">
      <c r="B53" s="194" t="s">
        <v>5</v>
      </c>
      <c r="I53" s="85">
        <f t="shared" si="17"/>
        <v>0</v>
      </c>
      <c r="J53" s="85">
        <f t="shared" si="17"/>
        <v>0</v>
      </c>
      <c r="K53" s="85">
        <f t="shared" si="17"/>
        <v>0</v>
      </c>
      <c r="L53" s="85">
        <f t="shared" si="17"/>
        <v>0</v>
      </c>
      <c r="M53" s="85">
        <f t="shared" si="17"/>
        <v>0</v>
      </c>
      <c r="N53" s="85">
        <f t="shared" si="17"/>
        <v>0</v>
      </c>
      <c r="O53" s="85">
        <f t="shared" si="17"/>
        <v>0</v>
      </c>
      <c r="P53" s="85">
        <f t="shared" si="17"/>
        <v>0</v>
      </c>
      <c r="Q53" s="85">
        <f t="shared" si="17"/>
        <v>0</v>
      </c>
      <c r="R53" s="85">
        <f t="shared" si="17"/>
        <v>0</v>
      </c>
      <c r="S53" s="85">
        <f t="shared" si="17"/>
        <v>0</v>
      </c>
      <c r="T53" s="85">
        <f t="shared" si="17"/>
        <v>0</v>
      </c>
      <c r="U53" s="85">
        <f t="shared" si="17"/>
        <v>0</v>
      </c>
      <c r="V53" s="85">
        <f t="shared" si="17"/>
        <v>0</v>
      </c>
      <c r="W53" s="85">
        <f t="shared" si="17"/>
        <v>0</v>
      </c>
      <c r="X53" s="85">
        <f t="shared" si="17"/>
        <v>0</v>
      </c>
      <c r="Y53" s="85">
        <f t="shared" si="18"/>
        <v>0</v>
      </c>
      <c r="Z53" s="85">
        <f t="shared" si="18"/>
        <v>0</v>
      </c>
      <c r="AA53" s="85">
        <f t="shared" si="18"/>
        <v>0</v>
      </c>
      <c r="AB53" s="85">
        <f t="shared" si="18"/>
        <v>0</v>
      </c>
      <c r="AC53" s="85">
        <f t="shared" si="18"/>
        <v>0</v>
      </c>
      <c r="AD53" s="85">
        <f t="shared" si="18"/>
        <v>0</v>
      </c>
      <c r="AE53" s="85">
        <f t="shared" si="18"/>
        <v>0</v>
      </c>
      <c r="AF53" s="85">
        <f t="shared" si="18"/>
        <v>0</v>
      </c>
      <c r="AG53" s="85">
        <f t="shared" si="18"/>
        <v>0</v>
      </c>
      <c r="AH53" s="85">
        <f t="shared" si="18"/>
        <v>0</v>
      </c>
      <c r="AI53" s="85">
        <f t="shared" si="18"/>
        <v>0</v>
      </c>
      <c r="AJ53" s="85">
        <f t="shared" si="18"/>
        <v>0</v>
      </c>
      <c r="AK53" s="85">
        <f t="shared" si="18"/>
        <v>0</v>
      </c>
      <c r="AL53" s="85">
        <f t="shared" si="18"/>
        <v>0</v>
      </c>
      <c r="AM53" s="85">
        <f t="shared" si="18"/>
        <v>0</v>
      </c>
      <c r="AN53" s="85">
        <f t="shared" si="18"/>
        <v>0</v>
      </c>
      <c r="AO53" s="85">
        <f t="shared" si="19"/>
        <v>0</v>
      </c>
      <c r="AP53" s="85">
        <f t="shared" si="19"/>
        <v>0</v>
      </c>
      <c r="AQ53" s="85">
        <f t="shared" si="19"/>
        <v>0</v>
      </c>
      <c r="AR53" s="85">
        <f t="shared" si="19"/>
        <v>0</v>
      </c>
      <c r="AS53" s="85">
        <f t="shared" si="19"/>
        <v>0</v>
      </c>
      <c r="AT53" s="85">
        <f t="shared" si="19"/>
        <v>0</v>
      </c>
      <c r="AU53" s="85">
        <f t="shared" si="19"/>
        <v>0</v>
      </c>
      <c r="AV53" s="85">
        <f t="shared" si="19"/>
        <v>0</v>
      </c>
      <c r="AW53" s="85">
        <f t="shared" si="19"/>
        <v>0</v>
      </c>
      <c r="AX53" s="85">
        <f t="shared" si="19"/>
        <v>0</v>
      </c>
      <c r="AY53" s="85">
        <f t="shared" si="19"/>
        <v>0</v>
      </c>
      <c r="AZ53" s="85">
        <f t="shared" si="19"/>
        <v>0</v>
      </c>
      <c r="BA53" s="85">
        <f t="shared" si="19"/>
        <v>0</v>
      </c>
      <c r="BB53" s="85">
        <f t="shared" si="19"/>
        <v>0</v>
      </c>
      <c r="BC53" s="85">
        <f t="shared" si="19"/>
        <v>0</v>
      </c>
      <c r="BD53" s="85">
        <f t="shared" si="19"/>
        <v>0</v>
      </c>
      <c r="BE53" s="85">
        <f t="shared" si="20"/>
        <v>0</v>
      </c>
      <c r="BF53" s="85">
        <f t="shared" si="20"/>
        <v>0</v>
      </c>
      <c r="BG53" s="85">
        <f t="shared" si="20"/>
        <v>0</v>
      </c>
      <c r="BH53" s="85">
        <f t="shared" si="20"/>
        <v>0</v>
      </c>
      <c r="BI53" s="85">
        <f t="shared" si="20"/>
        <v>0</v>
      </c>
      <c r="BJ53" s="85">
        <f t="shared" si="20"/>
        <v>0</v>
      </c>
      <c r="BK53" s="85">
        <f t="shared" si="20"/>
        <v>0</v>
      </c>
      <c r="BL53" s="85">
        <f t="shared" si="20"/>
        <v>0</v>
      </c>
      <c r="BM53" s="85">
        <f t="shared" si="20"/>
        <v>0</v>
      </c>
      <c r="BN53" s="85">
        <f t="shared" si="20"/>
        <v>0</v>
      </c>
      <c r="BO53" s="85">
        <f t="shared" si="20"/>
        <v>0</v>
      </c>
      <c r="BP53" s="85">
        <f t="shared" si="20"/>
        <v>0</v>
      </c>
    </row>
    <row r="54" spans="1:68" s="74" customFormat="1" x14ac:dyDescent="0.25">
      <c r="B54" s="194" t="s">
        <v>220</v>
      </c>
      <c r="I54" s="85">
        <f t="shared" si="17"/>
        <v>0</v>
      </c>
      <c r="J54" s="85">
        <f t="shared" si="17"/>
        <v>0</v>
      </c>
      <c r="K54" s="85">
        <f t="shared" si="17"/>
        <v>0</v>
      </c>
      <c r="L54" s="85">
        <f t="shared" si="17"/>
        <v>0</v>
      </c>
      <c r="M54" s="85">
        <f t="shared" si="17"/>
        <v>0</v>
      </c>
      <c r="N54" s="85">
        <f t="shared" si="17"/>
        <v>0</v>
      </c>
      <c r="O54" s="85">
        <f t="shared" si="17"/>
        <v>0</v>
      </c>
      <c r="P54" s="85">
        <f t="shared" si="17"/>
        <v>0</v>
      </c>
      <c r="Q54" s="85">
        <f t="shared" si="17"/>
        <v>0</v>
      </c>
      <c r="R54" s="85">
        <f t="shared" si="17"/>
        <v>0</v>
      </c>
      <c r="S54" s="85">
        <f t="shared" si="17"/>
        <v>0</v>
      </c>
      <c r="T54" s="85">
        <f t="shared" si="17"/>
        <v>0</v>
      </c>
      <c r="U54" s="85">
        <f t="shared" si="17"/>
        <v>0</v>
      </c>
      <c r="V54" s="85">
        <f t="shared" si="17"/>
        <v>0</v>
      </c>
      <c r="W54" s="85">
        <f t="shared" si="17"/>
        <v>0</v>
      </c>
      <c r="X54" s="85">
        <f t="shared" si="17"/>
        <v>0</v>
      </c>
      <c r="Y54" s="85">
        <f t="shared" si="18"/>
        <v>0</v>
      </c>
      <c r="Z54" s="85">
        <f t="shared" si="18"/>
        <v>0</v>
      </c>
      <c r="AA54" s="85">
        <f t="shared" si="18"/>
        <v>0</v>
      </c>
      <c r="AB54" s="85">
        <f t="shared" si="18"/>
        <v>0</v>
      </c>
      <c r="AC54" s="85">
        <f t="shared" si="18"/>
        <v>0</v>
      </c>
      <c r="AD54" s="85">
        <f t="shared" si="18"/>
        <v>0</v>
      </c>
      <c r="AE54" s="85">
        <f t="shared" si="18"/>
        <v>0</v>
      </c>
      <c r="AF54" s="85">
        <f t="shared" si="18"/>
        <v>0</v>
      </c>
      <c r="AG54" s="85">
        <f t="shared" si="18"/>
        <v>0</v>
      </c>
      <c r="AH54" s="85">
        <f t="shared" si="18"/>
        <v>0</v>
      </c>
      <c r="AI54" s="85">
        <f t="shared" si="18"/>
        <v>0</v>
      </c>
      <c r="AJ54" s="85">
        <f t="shared" si="18"/>
        <v>0</v>
      </c>
      <c r="AK54" s="85">
        <f t="shared" si="18"/>
        <v>0</v>
      </c>
      <c r="AL54" s="85">
        <f t="shared" si="18"/>
        <v>0</v>
      </c>
      <c r="AM54" s="85">
        <f t="shared" si="18"/>
        <v>0</v>
      </c>
      <c r="AN54" s="85">
        <f t="shared" si="18"/>
        <v>0</v>
      </c>
      <c r="AO54" s="85">
        <f t="shared" si="19"/>
        <v>0</v>
      </c>
      <c r="AP54" s="85">
        <f t="shared" si="19"/>
        <v>0</v>
      </c>
      <c r="AQ54" s="85">
        <f t="shared" si="19"/>
        <v>0</v>
      </c>
      <c r="AR54" s="85">
        <f t="shared" si="19"/>
        <v>0</v>
      </c>
      <c r="AS54" s="85">
        <f t="shared" si="19"/>
        <v>0</v>
      </c>
      <c r="AT54" s="85">
        <f t="shared" si="19"/>
        <v>0</v>
      </c>
      <c r="AU54" s="85">
        <f t="shared" si="19"/>
        <v>0</v>
      </c>
      <c r="AV54" s="85">
        <f t="shared" si="19"/>
        <v>0</v>
      </c>
      <c r="AW54" s="85">
        <f t="shared" si="19"/>
        <v>0</v>
      </c>
      <c r="AX54" s="85">
        <f t="shared" si="19"/>
        <v>0</v>
      </c>
      <c r="AY54" s="85">
        <f t="shared" si="19"/>
        <v>0</v>
      </c>
      <c r="AZ54" s="85">
        <f t="shared" si="19"/>
        <v>0</v>
      </c>
      <c r="BA54" s="85">
        <f t="shared" si="19"/>
        <v>0</v>
      </c>
      <c r="BB54" s="85">
        <f t="shared" si="19"/>
        <v>0</v>
      </c>
      <c r="BC54" s="85">
        <f t="shared" si="19"/>
        <v>0</v>
      </c>
      <c r="BD54" s="85">
        <f t="shared" si="19"/>
        <v>0</v>
      </c>
      <c r="BE54" s="85">
        <f t="shared" si="20"/>
        <v>0</v>
      </c>
      <c r="BF54" s="85">
        <f t="shared" si="20"/>
        <v>0</v>
      </c>
      <c r="BG54" s="85">
        <f t="shared" si="20"/>
        <v>0</v>
      </c>
      <c r="BH54" s="85">
        <f t="shared" si="20"/>
        <v>0</v>
      </c>
      <c r="BI54" s="85">
        <f t="shared" si="20"/>
        <v>0</v>
      </c>
      <c r="BJ54" s="85">
        <f t="shared" si="20"/>
        <v>0</v>
      </c>
      <c r="BK54" s="85">
        <f t="shared" si="20"/>
        <v>0</v>
      </c>
      <c r="BL54" s="85">
        <f t="shared" si="20"/>
        <v>0</v>
      </c>
      <c r="BM54" s="85">
        <f t="shared" si="20"/>
        <v>0</v>
      </c>
      <c r="BN54" s="85">
        <f t="shared" si="20"/>
        <v>0</v>
      </c>
      <c r="BO54" s="85">
        <f t="shared" si="20"/>
        <v>0</v>
      </c>
      <c r="BP54" s="85">
        <f t="shared" si="20"/>
        <v>0</v>
      </c>
    </row>
    <row r="55" spans="1:68" s="74" customFormat="1" x14ac:dyDescent="0.25">
      <c r="B55" s="194" t="s">
        <v>221</v>
      </c>
      <c r="I55" s="85">
        <f t="shared" si="17"/>
        <v>0</v>
      </c>
      <c r="J55" s="85">
        <f t="shared" si="17"/>
        <v>0</v>
      </c>
      <c r="K55" s="85">
        <f t="shared" si="17"/>
        <v>0</v>
      </c>
      <c r="L55" s="85">
        <f t="shared" si="17"/>
        <v>0</v>
      </c>
      <c r="M55" s="85">
        <f t="shared" si="17"/>
        <v>0</v>
      </c>
      <c r="N55" s="85">
        <f t="shared" si="17"/>
        <v>0</v>
      </c>
      <c r="O55" s="85">
        <f t="shared" si="17"/>
        <v>0</v>
      </c>
      <c r="P55" s="85">
        <f t="shared" si="17"/>
        <v>0</v>
      </c>
      <c r="Q55" s="85">
        <f t="shared" si="17"/>
        <v>0</v>
      </c>
      <c r="R55" s="85">
        <f t="shared" si="17"/>
        <v>0</v>
      </c>
      <c r="S55" s="85">
        <f t="shared" si="17"/>
        <v>0</v>
      </c>
      <c r="T55" s="85">
        <f t="shared" si="17"/>
        <v>0</v>
      </c>
      <c r="U55" s="85">
        <f t="shared" si="17"/>
        <v>0</v>
      </c>
      <c r="V55" s="85">
        <f t="shared" si="17"/>
        <v>0</v>
      </c>
      <c r="W55" s="85">
        <f t="shared" si="17"/>
        <v>0</v>
      </c>
      <c r="X55" s="85">
        <f t="shared" si="17"/>
        <v>0</v>
      </c>
      <c r="Y55" s="85">
        <f t="shared" si="18"/>
        <v>0</v>
      </c>
      <c r="Z55" s="85">
        <f t="shared" si="18"/>
        <v>0</v>
      </c>
      <c r="AA55" s="85">
        <f t="shared" si="18"/>
        <v>0</v>
      </c>
      <c r="AB55" s="85">
        <f t="shared" si="18"/>
        <v>0</v>
      </c>
      <c r="AC55" s="85">
        <f t="shared" si="18"/>
        <v>0</v>
      </c>
      <c r="AD55" s="85">
        <f t="shared" si="18"/>
        <v>0</v>
      </c>
      <c r="AE55" s="85">
        <f t="shared" si="18"/>
        <v>0</v>
      </c>
      <c r="AF55" s="85">
        <f t="shared" si="18"/>
        <v>0</v>
      </c>
      <c r="AG55" s="85">
        <f t="shared" si="18"/>
        <v>0</v>
      </c>
      <c r="AH55" s="85">
        <f t="shared" si="18"/>
        <v>0</v>
      </c>
      <c r="AI55" s="85">
        <f t="shared" si="18"/>
        <v>0</v>
      </c>
      <c r="AJ55" s="85">
        <f t="shared" si="18"/>
        <v>0</v>
      </c>
      <c r="AK55" s="85">
        <f t="shared" si="18"/>
        <v>0</v>
      </c>
      <c r="AL55" s="85">
        <f t="shared" si="18"/>
        <v>0</v>
      </c>
      <c r="AM55" s="85">
        <f t="shared" si="18"/>
        <v>0</v>
      </c>
      <c r="AN55" s="85">
        <f t="shared" si="18"/>
        <v>0</v>
      </c>
      <c r="AO55" s="85">
        <f t="shared" si="19"/>
        <v>0</v>
      </c>
      <c r="AP55" s="85">
        <f t="shared" si="19"/>
        <v>0</v>
      </c>
      <c r="AQ55" s="85">
        <f t="shared" si="19"/>
        <v>0</v>
      </c>
      <c r="AR55" s="85">
        <f t="shared" si="19"/>
        <v>0</v>
      </c>
      <c r="AS55" s="85">
        <f t="shared" si="19"/>
        <v>0</v>
      </c>
      <c r="AT55" s="85">
        <f t="shared" si="19"/>
        <v>0</v>
      </c>
      <c r="AU55" s="85">
        <f t="shared" si="19"/>
        <v>0</v>
      </c>
      <c r="AV55" s="85">
        <f t="shared" si="19"/>
        <v>0</v>
      </c>
      <c r="AW55" s="85">
        <f t="shared" si="19"/>
        <v>0</v>
      </c>
      <c r="AX55" s="85">
        <f t="shared" si="19"/>
        <v>0</v>
      </c>
      <c r="AY55" s="85">
        <f t="shared" si="19"/>
        <v>0</v>
      </c>
      <c r="AZ55" s="85">
        <f t="shared" si="19"/>
        <v>0</v>
      </c>
      <c r="BA55" s="85">
        <f t="shared" si="19"/>
        <v>0</v>
      </c>
      <c r="BB55" s="85">
        <f t="shared" si="19"/>
        <v>0</v>
      </c>
      <c r="BC55" s="85">
        <f t="shared" si="19"/>
        <v>0</v>
      </c>
      <c r="BD55" s="85">
        <f t="shared" si="19"/>
        <v>0</v>
      </c>
      <c r="BE55" s="85">
        <f t="shared" si="20"/>
        <v>0</v>
      </c>
      <c r="BF55" s="85">
        <f t="shared" si="20"/>
        <v>0</v>
      </c>
      <c r="BG55" s="85">
        <f t="shared" si="20"/>
        <v>0</v>
      </c>
      <c r="BH55" s="85">
        <f t="shared" si="20"/>
        <v>0</v>
      </c>
      <c r="BI55" s="85">
        <f t="shared" si="20"/>
        <v>0</v>
      </c>
      <c r="BJ55" s="85">
        <f t="shared" si="20"/>
        <v>0</v>
      </c>
      <c r="BK55" s="85">
        <f t="shared" si="20"/>
        <v>0</v>
      </c>
      <c r="BL55" s="85">
        <f t="shared" si="20"/>
        <v>0</v>
      </c>
      <c r="BM55" s="85">
        <f t="shared" si="20"/>
        <v>0</v>
      </c>
      <c r="BN55" s="85">
        <f t="shared" si="20"/>
        <v>0</v>
      </c>
      <c r="BO55" s="85">
        <f t="shared" si="20"/>
        <v>0</v>
      </c>
      <c r="BP55" s="85">
        <f t="shared" si="20"/>
        <v>0</v>
      </c>
    </row>
    <row r="56" spans="1:68" x14ac:dyDescent="0.25">
      <c r="B56" s="75"/>
    </row>
    <row r="57" spans="1:68" x14ac:dyDescent="0.25">
      <c r="B57" s="75"/>
      <c r="I57" s="86">
        <f t="shared" ref="I57:BP57" si="21">I6</f>
        <v>42370</v>
      </c>
      <c r="J57" s="86">
        <f t="shared" si="21"/>
        <v>42401</v>
      </c>
      <c r="K57" s="86">
        <f t="shared" si="21"/>
        <v>42430</v>
      </c>
      <c r="L57" s="86">
        <f t="shared" si="21"/>
        <v>42461</v>
      </c>
      <c r="M57" s="86">
        <f t="shared" si="21"/>
        <v>42491</v>
      </c>
      <c r="N57" s="86">
        <f t="shared" si="21"/>
        <v>42522</v>
      </c>
      <c r="O57" s="86">
        <f t="shared" si="21"/>
        <v>42552</v>
      </c>
      <c r="P57" s="86">
        <f t="shared" si="21"/>
        <v>42583</v>
      </c>
      <c r="Q57" s="86">
        <f t="shared" si="21"/>
        <v>42614</v>
      </c>
      <c r="R57" s="86">
        <f t="shared" si="21"/>
        <v>42644</v>
      </c>
      <c r="S57" s="86">
        <f t="shared" si="21"/>
        <v>42675</v>
      </c>
      <c r="T57" s="86">
        <f t="shared" si="21"/>
        <v>42705</v>
      </c>
      <c r="U57" s="86">
        <f t="shared" si="21"/>
        <v>42736</v>
      </c>
      <c r="V57" s="86">
        <f t="shared" si="21"/>
        <v>42767</v>
      </c>
      <c r="W57" s="86">
        <f t="shared" si="21"/>
        <v>42795</v>
      </c>
      <c r="X57" s="86">
        <f t="shared" si="21"/>
        <v>42826</v>
      </c>
      <c r="Y57" s="86">
        <f t="shared" si="21"/>
        <v>42856</v>
      </c>
      <c r="Z57" s="86">
        <f t="shared" si="21"/>
        <v>42887</v>
      </c>
      <c r="AA57" s="86">
        <f t="shared" si="21"/>
        <v>42917</v>
      </c>
      <c r="AB57" s="86">
        <f t="shared" si="21"/>
        <v>42948</v>
      </c>
      <c r="AC57" s="86">
        <f t="shared" si="21"/>
        <v>42979</v>
      </c>
      <c r="AD57" s="86">
        <f t="shared" si="21"/>
        <v>43009</v>
      </c>
      <c r="AE57" s="86">
        <f t="shared" si="21"/>
        <v>43040</v>
      </c>
      <c r="AF57" s="86">
        <f t="shared" si="21"/>
        <v>43070</v>
      </c>
      <c r="AG57" s="86">
        <f t="shared" si="21"/>
        <v>43101</v>
      </c>
      <c r="AH57" s="86">
        <f t="shared" si="21"/>
        <v>43132</v>
      </c>
      <c r="AI57" s="86">
        <f t="shared" si="21"/>
        <v>43160</v>
      </c>
      <c r="AJ57" s="86">
        <f t="shared" si="21"/>
        <v>43191</v>
      </c>
      <c r="AK57" s="86">
        <f t="shared" si="21"/>
        <v>43221</v>
      </c>
      <c r="AL57" s="86">
        <f t="shared" si="21"/>
        <v>43252</v>
      </c>
      <c r="AM57" s="86">
        <f t="shared" si="21"/>
        <v>43282</v>
      </c>
      <c r="AN57" s="86">
        <f t="shared" si="21"/>
        <v>43313</v>
      </c>
      <c r="AO57" s="86">
        <f t="shared" si="21"/>
        <v>43344</v>
      </c>
      <c r="AP57" s="86">
        <f t="shared" si="21"/>
        <v>43374</v>
      </c>
      <c r="AQ57" s="86">
        <f t="shared" si="21"/>
        <v>43405</v>
      </c>
      <c r="AR57" s="86">
        <f t="shared" si="21"/>
        <v>43435</v>
      </c>
      <c r="AS57" s="86">
        <f t="shared" si="21"/>
        <v>43466</v>
      </c>
      <c r="AT57" s="86">
        <f t="shared" si="21"/>
        <v>43497</v>
      </c>
      <c r="AU57" s="86">
        <f t="shared" si="21"/>
        <v>43525</v>
      </c>
      <c r="AV57" s="86">
        <f t="shared" si="21"/>
        <v>43556</v>
      </c>
      <c r="AW57" s="86">
        <f t="shared" si="21"/>
        <v>43586</v>
      </c>
      <c r="AX57" s="86">
        <f t="shared" si="21"/>
        <v>43617</v>
      </c>
      <c r="AY57" s="86">
        <f t="shared" si="21"/>
        <v>43647</v>
      </c>
      <c r="AZ57" s="86">
        <f t="shared" si="21"/>
        <v>43678</v>
      </c>
      <c r="BA57" s="86">
        <f t="shared" si="21"/>
        <v>43709</v>
      </c>
      <c r="BB57" s="86">
        <f t="shared" si="21"/>
        <v>43739</v>
      </c>
      <c r="BC57" s="86">
        <f t="shared" si="21"/>
        <v>43770</v>
      </c>
      <c r="BD57" s="86">
        <f t="shared" si="21"/>
        <v>43800</v>
      </c>
      <c r="BE57" s="86">
        <f t="shared" si="21"/>
        <v>43831</v>
      </c>
      <c r="BF57" s="86">
        <f t="shared" si="21"/>
        <v>43862</v>
      </c>
      <c r="BG57" s="86">
        <f t="shared" si="21"/>
        <v>43891</v>
      </c>
      <c r="BH57" s="86">
        <f t="shared" si="21"/>
        <v>43922</v>
      </c>
      <c r="BI57" s="86">
        <f t="shared" si="21"/>
        <v>43952</v>
      </c>
      <c r="BJ57" s="86">
        <f t="shared" si="21"/>
        <v>43983</v>
      </c>
      <c r="BK57" s="86">
        <f t="shared" si="21"/>
        <v>44013</v>
      </c>
      <c r="BL57" s="86">
        <f t="shared" si="21"/>
        <v>44044</v>
      </c>
      <c r="BM57" s="86">
        <f t="shared" si="21"/>
        <v>44075</v>
      </c>
      <c r="BN57" s="86">
        <f t="shared" si="21"/>
        <v>44105</v>
      </c>
      <c r="BO57" s="86">
        <f t="shared" si="21"/>
        <v>44136</v>
      </c>
      <c r="BP57" s="86">
        <f t="shared" si="21"/>
        <v>44166</v>
      </c>
    </row>
    <row r="58" spans="1:68" x14ac:dyDescent="0.25">
      <c r="B58" s="87" t="str">
        <f>B47</f>
        <v>COO</v>
      </c>
    </row>
    <row r="60" spans="1:68" x14ac:dyDescent="0.25">
      <c r="A60" s="88"/>
      <c r="B60" s="75"/>
      <c r="C60" s="72"/>
      <c r="D60" s="72"/>
      <c r="E60" s="72"/>
      <c r="F60" s="72"/>
      <c r="G60" s="72"/>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row>
    <row r="61" spans="1:68" x14ac:dyDescent="0.25">
      <c r="A61" s="88"/>
      <c r="B61" s="90" t="s">
        <v>83</v>
      </c>
      <c r="C61" s="91" t="s">
        <v>122</v>
      </c>
      <c r="D61" s="72"/>
      <c r="E61" s="92" t="s">
        <v>123</v>
      </c>
      <c r="F61" s="93" t="s">
        <v>124</v>
      </c>
      <c r="G61" s="93" t="s">
        <v>125</v>
      </c>
      <c r="H61" s="94" t="s">
        <v>126</v>
      </c>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row>
    <row r="62" spans="1:68" x14ac:dyDescent="0.25">
      <c r="A62" s="88" t="str">
        <f t="shared" ref="A62:A85" si="22">$B$58</f>
        <v>COO</v>
      </c>
      <c r="B62" s="96" t="s">
        <v>85</v>
      </c>
      <c r="E62" s="79" t="s">
        <v>127</v>
      </c>
      <c r="F62" s="96"/>
      <c r="G62" s="96"/>
      <c r="H62" s="97">
        <v>0</v>
      </c>
      <c r="I62" s="80">
        <f t="shared" ref="I62:X69" si="23">$H62</f>
        <v>0</v>
      </c>
      <c r="J62" s="80">
        <f t="shared" si="23"/>
        <v>0</v>
      </c>
      <c r="K62" s="80">
        <f t="shared" si="23"/>
        <v>0</v>
      </c>
      <c r="L62" s="80">
        <f t="shared" si="23"/>
        <v>0</v>
      </c>
      <c r="M62" s="80">
        <f t="shared" si="23"/>
        <v>0</v>
      </c>
      <c r="N62" s="80">
        <f t="shared" si="23"/>
        <v>0</v>
      </c>
      <c r="O62" s="80">
        <f t="shared" si="23"/>
        <v>0</v>
      </c>
      <c r="P62" s="80">
        <f t="shared" si="23"/>
        <v>0</v>
      </c>
      <c r="Q62" s="80">
        <f t="shared" si="23"/>
        <v>0</v>
      </c>
      <c r="R62" s="80">
        <f t="shared" si="23"/>
        <v>0</v>
      </c>
      <c r="S62" s="80">
        <f t="shared" si="23"/>
        <v>0</v>
      </c>
      <c r="T62" s="80">
        <f t="shared" si="23"/>
        <v>0</v>
      </c>
      <c r="U62" s="80">
        <f t="shared" si="23"/>
        <v>0</v>
      </c>
      <c r="V62" s="80">
        <f t="shared" si="23"/>
        <v>0</v>
      </c>
      <c r="W62" s="80">
        <f t="shared" si="23"/>
        <v>0</v>
      </c>
      <c r="X62" s="80">
        <f t="shared" si="23"/>
        <v>0</v>
      </c>
      <c r="Y62" s="80">
        <f t="shared" ref="Y62:AN69" si="24">$H62</f>
        <v>0</v>
      </c>
      <c r="Z62" s="80">
        <f t="shared" si="24"/>
        <v>0</v>
      </c>
      <c r="AA62" s="80">
        <f t="shared" si="24"/>
        <v>0</v>
      </c>
      <c r="AB62" s="80">
        <f t="shared" si="24"/>
        <v>0</v>
      </c>
      <c r="AC62" s="80">
        <f t="shared" si="24"/>
        <v>0</v>
      </c>
      <c r="AD62" s="80">
        <f t="shared" si="24"/>
        <v>0</v>
      </c>
      <c r="AE62" s="80">
        <f t="shared" si="24"/>
        <v>0</v>
      </c>
      <c r="AF62" s="80">
        <f t="shared" si="24"/>
        <v>0</v>
      </c>
      <c r="AG62" s="80">
        <f t="shared" si="24"/>
        <v>0</v>
      </c>
      <c r="AH62" s="80">
        <f t="shared" si="24"/>
        <v>0</v>
      </c>
      <c r="AI62" s="80">
        <f t="shared" si="24"/>
        <v>0</v>
      </c>
      <c r="AJ62" s="80">
        <f t="shared" si="24"/>
        <v>0</v>
      </c>
      <c r="AK62" s="80">
        <f t="shared" si="24"/>
        <v>0</v>
      </c>
      <c r="AL62" s="80">
        <f t="shared" si="24"/>
        <v>0</v>
      </c>
      <c r="AM62" s="80">
        <f t="shared" si="24"/>
        <v>0</v>
      </c>
      <c r="AN62" s="80">
        <f t="shared" si="24"/>
        <v>0</v>
      </c>
      <c r="AO62" s="80">
        <f t="shared" ref="AO62:BD69" si="25">$H62</f>
        <v>0</v>
      </c>
      <c r="AP62" s="80">
        <f t="shared" si="25"/>
        <v>0</v>
      </c>
      <c r="AQ62" s="80">
        <f t="shared" si="25"/>
        <v>0</v>
      </c>
      <c r="AR62" s="80">
        <f t="shared" si="25"/>
        <v>0</v>
      </c>
      <c r="AS62" s="80">
        <f t="shared" si="25"/>
        <v>0</v>
      </c>
      <c r="AT62" s="80">
        <f t="shared" si="25"/>
        <v>0</v>
      </c>
      <c r="AU62" s="80">
        <f t="shared" si="25"/>
        <v>0</v>
      </c>
      <c r="AV62" s="80">
        <f t="shared" si="25"/>
        <v>0</v>
      </c>
      <c r="AW62" s="80">
        <f t="shared" si="25"/>
        <v>0</v>
      </c>
      <c r="AX62" s="80">
        <f t="shared" si="25"/>
        <v>0</v>
      </c>
      <c r="AY62" s="80">
        <f t="shared" si="25"/>
        <v>0</v>
      </c>
      <c r="AZ62" s="80">
        <f t="shared" si="25"/>
        <v>0</v>
      </c>
      <c r="BA62" s="80">
        <f t="shared" si="25"/>
        <v>0</v>
      </c>
      <c r="BB62" s="80">
        <f t="shared" si="25"/>
        <v>0</v>
      </c>
      <c r="BC62" s="80">
        <f t="shared" si="25"/>
        <v>0</v>
      </c>
      <c r="BD62" s="80">
        <f t="shared" si="25"/>
        <v>0</v>
      </c>
      <c r="BE62" s="80">
        <f t="shared" ref="BE62:BP69" si="26">$H62</f>
        <v>0</v>
      </c>
      <c r="BF62" s="80">
        <f t="shared" si="26"/>
        <v>0</v>
      </c>
      <c r="BG62" s="80">
        <f t="shared" si="26"/>
        <v>0</v>
      </c>
      <c r="BH62" s="80">
        <f t="shared" si="26"/>
        <v>0</v>
      </c>
      <c r="BI62" s="80">
        <f t="shared" si="26"/>
        <v>0</v>
      </c>
      <c r="BJ62" s="80">
        <f t="shared" si="26"/>
        <v>0</v>
      </c>
      <c r="BK62" s="80">
        <f t="shared" si="26"/>
        <v>0</v>
      </c>
      <c r="BL62" s="80">
        <f t="shared" si="26"/>
        <v>0</v>
      </c>
      <c r="BM62" s="80">
        <f t="shared" si="26"/>
        <v>0</v>
      </c>
      <c r="BN62" s="80">
        <f t="shared" si="26"/>
        <v>0</v>
      </c>
      <c r="BO62" s="80">
        <f t="shared" si="26"/>
        <v>0</v>
      </c>
      <c r="BP62" s="80">
        <f t="shared" si="26"/>
        <v>0</v>
      </c>
    </row>
    <row r="63" spans="1:68" x14ac:dyDescent="0.25">
      <c r="A63" s="88" t="str">
        <f t="shared" si="22"/>
        <v>COO</v>
      </c>
      <c r="B63" s="96" t="s">
        <v>86</v>
      </c>
      <c r="E63" s="79" t="s">
        <v>127</v>
      </c>
      <c r="F63" s="96"/>
      <c r="G63" s="96"/>
      <c r="H63" s="97">
        <v>0</v>
      </c>
      <c r="I63" s="80">
        <f t="shared" si="23"/>
        <v>0</v>
      </c>
      <c r="J63" s="80">
        <f t="shared" si="23"/>
        <v>0</v>
      </c>
      <c r="K63" s="80">
        <f t="shared" si="23"/>
        <v>0</v>
      </c>
      <c r="L63" s="80">
        <f t="shared" si="23"/>
        <v>0</v>
      </c>
      <c r="M63" s="80">
        <f t="shared" si="23"/>
        <v>0</v>
      </c>
      <c r="N63" s="80">
        <f t="shared" si="23"/>
        <v>0</v>
      </c>
      <c r="O63" s="80">
        <f t="shared" si="23"/>
        <v>0</v>
      </c>
      <c r="P63" s="80">
        <f t="shared" si="23"/>
        <v>0</v>
      </c>
      <c r="Q63" s="80">
        <f t="shared" si="23"/>
        <v>0</v>
      </c>
      <c r="R63" s="80">
        <f t="shared" si="23"/>
        <v>0</v>
      </c>
      <c r="S63" s="80">
        <f t="shared" si="23"/>
        <v>0</v>
      </c>
      <c r="T63" s="80">
        <f t="shared" si="23"/>
        <v>0</v>
      </c>
      <c r="U63" s="80">
        <f t="shared" si="23"/>
        <v>0</v>
      </c>
      <c r="V63" s="80">
        <f t="shared" si="23"/>
        <v>0</v>
      </c>
      <c r="W63" s="80">
        <f t="shared" si="23"/>
        <v>0</v>
      </c>
      <c r="X63" s="80">
        <f t="shared" si="23"/>
        <v>0</v>
      </c>
      <c r="Y63" s="80">
        <f t="shared" si="24"/>
        <v>0</v>
      </c>
      <c r="Z63" s="80">
        <f t="shared" si="24"/>
        <v>0</v>
      </c>
      <c r="AA63" s="80">
        <f t="shared" si="24"/>
        <v>0</v>
      </c>
      <c r="AB63" s="80">
        <f t="shared" si="24"/>
        <v>0</v>
      </c>
      <c r="AC63" s="80">
        <f t="shared" si="24"/>
        <v>0</v>
      </c>
      <c r="AD63" s="80">
        <f t="shared" si="24"/>
        <v>0</v>
      </c>
      <c r="AE63" s="80">
        <f t="shared" si="24"/>
        <v>0</v>
      </c>
      <c r="AF63" s="80">
        <f t="shared" si="24"/>
        <v>0</v>
      </c>
      <c r="AG63" s="80">
        <f t="shared" si="24"/>
        <v>0</v>
      </c>
      <c r="AH63" s="80">
        <f t="shared" si="24"/>
        <v>0</v>
      </c>
      <c r="AI63" s="80">
        <f t="shared" si="24"/>
        <v>0</v>
      </c>
      <c r="AJ63" s="80">
        <f t="shared" si="24"/>
        <v>0</v>
      </c>
      <c r="AK63" s="80">
        <f t="shared" si="24"/>
        <v>0</v>
      </c>
      <c r="AL63" s="80">
        <f t="shared" si="24"/>
        <v>0</v>
      </c>
      <c r="AM63" s="80">
        <f t="shared" si="24"/>
        <v>0</v>
      </c>
      <c r="AN63" s="80">
        <f t="shared" si="24"/>
        <v>0</v>
      </c>
      <c r="AO63" s="80">
        <f t="shared" si="25"/>
        <v>0</v>
      </c>
      <c r="AP63" s="80">
        <f t="shared" si="25"/>
        <v>0</v>
      </c>
      <c r="AQ63" s="80">
        <f t="shared" si="25"/>
        <v>0</v>
      </c>
      <c r="AR63" s="80">
        <f t="shared" si="25"/>
        <v>0</v>
      </c>
      <c r="AS63" s="80">
        <f t="shared" si="25"/>
        <v>0</v>
      </c>
      <c r="AT63" s="80">
        <f t="shared" si="25"/>
        <v>0</v>
      </c>
      <c r="AU63" s="80">
        <f t="shared" si="25"/>
        <v>0</v>
      </c>
      <c r="AV63" s="80">
        <f t="shared" si="25"/>
        <v>0</v>
      </c>
      <c r="AW63" s="80">
        <f t="shared" si="25"/>
        <v>0</v>
      </c>
      <c r="AX63" s="80">
        <f t="shared" si="25"/>
        <v>0</v>
      </c>
      <c r="AY63" s="80">
        <f t="shared" si="25"/>
        <v>0</v>
      </c>
      <c r="AZ63" s="80">
        <f t="shared" si="25"/>
        <v>0</v>
      </c>
      <c r="BA63" s="80">
        <f t="shared" si="25"/>
        <v>0</v>
      </c>
      <c r="BB63" s="80">
        <f t="shared" si="25"/>
        <v>0</v>
      </c>
      <c r="BC63" s="80">
        <f t="shared" si="25"/>
        <v>0</v>
      </c>
      <c r="BD63" s="80">
        <f t="shared" si="25"/>
        <v>0</v>
      </c>
      <c r="BE63" s="80">
        <f t="shared" si="26"/>
        <v>0</v>
      </c>
      <c r="BF63" s="80">
        <f t="shared" si="26"/>
        <v>0</v>
      </c>
      <c r="BG63" s="80">
        <f t="shared" si="26"/>
        <v>0</v>
      </c>
      <c r="BH63" s="80">
        <f t="shared" si="26"/>
        <v>0</v>
      </c>
      <c r="BI63" s="80">
        <f t="shared" si="26"/>
        <v>0</v>
      </c>
      <c r="BJ63" s="80">
        <f t="shared" si="26"/>
        <v>0</v>
      </c>
      <c r="BK63" s="80">
        <f t="shared" si="26"/>
        <v>0</v>
      </c>
      <c r="BL63" s="80">
        <f t="shared" si="26"/>
        <v>0</v>
      </c>
      <c r="BM63" s="80">
        <f t="shared" si="26"/>
        <v>0</v>
      </c>
      <c r="BN63" s="80">
        <f t="shared" si="26"/>
        <v>0</v>
      </c>
      <c r="BO63" s="80">
        <f t="shared" si="26"/>
        <v>0</v>
      </c>
      <c r="BP63" s="80">
        <f t="shared" si="26"/>
        <v>0</v>
      </c>
    </row>
    <row r="64" spans="1:68" x14ac:dyDescent="0.25">
      <c r="A64" s="88" t="str">
        <f t="shared" si="22"/>
        <v>COO</v>
      </c>
      <c r="B64" s="96" t="s">
        <v>88</v>
      </c>
      <c r="E64" s="79" t="s">
        <v>127</v>
      </c>
      <c r="F64" s="96"/>
      <c r="G64" s="96"/>
      <c r="H64" s="97">
        <v>0</v>
      </c>
      <c r="I64" s="80">
        <f t="shared" si="23"/>
        <v>0</v>
      </c>
      <c r="J64" s="80">
        <f t="shared" si="23"/>
        <v>0</v>
      </c>
      <c r="K64" s="80">
        <f t="shared" si="23"/>
        <v>0</v>
      </c>
      <c r="L64" s="80">
        <f t="shared" si="23"/>
        <v>0</v>
      </c>
      <c r="M64" s="80">
        <f t="shared" si="23"/>
        <v>0</v>
      </c>
      <c r="N64" s="80">
        <f t="shared" si="23"/>
        <v>0</v>
      </c>
      <c r="O64" s="80">
        <f t="shared" si="23"/>
        <v>0</v>
      </c>
      <c r="P64" s="80">
        <f t="shared" si="23"/>
        <v>0</v>
      </c>
      <c r="Q64" s="80">
        <f t="shared" si="23"/>
        <v>0</v>
      </c>
      <c r="R64" s="80">
        <f t="shared" si="23"/>
        <v>0</v>
      </c>
      <c r="S64" s="80">
        <f t="shared" si="23"/>
        <v>0</v>
      </c>
      <c r="T64" s="80">
        <f t="shared" si="23"/>
        <v>0</v>
      </c>
      <c r="U64" s="80">
        <f t="shared" si="23"/>
        <v>0</v>
      </c>
      <c r="V64" s="80">
        <f t="shared" si="23"/>
        <v>0</v>
      </c>
      <c r="W64" s="80">
        <f t="shared" si="23"/>
        <v>0</v>
      </c>
      <c r="X64" s="80">
        <f t="shared" si="23"/>
        <v>0</v>
      </c>
      <c r="Y64" s="80">
        <f t="shared" si="24"/>
        <v>0</v>
      </c>
      <c r="Z64" s="80">
        <f t="shared" si="24"/>
        <v>0</v>
      </c>
      <c r="AA64" s="80">
        <f t="shared" si="24"/>
        <v>0</v>
      </c>
      <c r="AB64" s="80">
        <f t="shared" si="24"/>
        <v>0</v>
      </c>
      <c r="AC64" s="80">
        <f t="shared" si="24"/>
        <v>0</v>
      </c>
      <c r="AD64" s="80">
        <f t="shared" si="24"/>
        <v>0</v>
      </c>
      <c r="AE64" s="80">
        <f t="shared" si="24"/>
        <v>0</v>
      </c>
      <c r="AF64" s="80">
        <f t="shared" si="24"/>
        <v>0</v>
      </c>
      <c r="AG64" s="80">
        <f t="shared" si="24"/>
        <v>0</v>
      </c>
      <c r="AH64" s="80">
        <f t="shared" si="24"/>
        <v>0</v>
      </c>
      <c r="AI64" s="80">
        <f t="shared" si="24"/>
        <v>0</v>
      </c>
      <c r="AJ64" s="80">
        <f t="shared" si="24"/>
        <v>0</v>
      </c>
      <c r="AK64" s="80">
        <f t="shared" si="24"/>
        <v>0</v>
      </c>
      <c r="AL64" s="80">
        <f t="shared" si="24"/>
        <v>0</v>
      </c>
      <c r="AM64" s="80">
        <f t="shared" si="24"/>
        <v>0</v>
      </c>
      <c r="AN64" s="80">
        <f t="shared" si="24"/>
        <v>0</v>
      </c>
      <c r="AO64" s="80">
        <f t="shared" si="25"/>
        <v>0</v>
      </c>
      <c r="AP64" s="80">
        <f t="shared" si="25"/>
        <v>0</v>
      </c>
      <c r="AQ64" s="80">
        <f t="shared" si="25"/>
        <v>0</v>
      </c>
      <c r="AR64" s="80">
        <f t="shared" si="25"/>
        <v>0</v>
      </c>
      <c r="AS64" s="80">
        <f t="shared" si="25"/>
        <v>0</v>
      </c>
      <c r="AT64" s="80">
        <f t="shared" si="25"/>
        <v>0</v>
      </c>
      <c r="AU64" s="80">
        <f t="shared" si="25"/>
        <v>0</v>
      </c>
      <c r="AV64" s="80">
        <f t="shared" si="25"/>
        <v>0</v>
      </c>
      <c r="AW64" s="80">
        <f t="shared" si="25"/>
        <v>0</v>
      </c>
      <c r="AX64" s="80">
        <f t="shared" si="25"/>
        <v>0</v>
      </c>
      <c r="AY64" s="80">
        <f t="shared" si="25"/>
        <v>0</v>
      </c>
      <c r="AZ64" s="80">
        <f t="shared" si="25"/>
        <v>0</v>
      </c>
      <c r="BA64" s="80">
        <f t="shared" si="25"/>
        <v>0</v>
      </c>
      <c r="BB64" s="80">
        <f t="shared" si="25"/>
        <v>0</v>
      </c>
      <c r="BC64" s="80">
        <f t="shared" si="25"/>
        <v>0</v>
      </c>
      <c r="BD64" s="80">
        <f t="shared" si="25"/>
        <v>0</v>
      </c>
      <c r="BE64" s="80">
        <f t="shared" si="26"/>
        <v>0</v>
      </c>
      <c r="BF64" s="80">
        <f t="shared" si="26"/>
        <v>0</v>
      </c>
      <c r="BG64" s="80">
        <f t="shared" si="26"/>
        <v>0</v>
      </c>
      <c r="BH64" s="80">
        <f t="shared" si="26"/>
        <v>0</v>
      </c>
      <c r="BI64" s="80">
        <f t="shared" si="26"/>
        <v>0</v>
      </c>
      <c r="BJ64" s="80">
        <f t="shared" si="26"/>
        <v>0</v>
      </c>
      <c r="BK64" s="80">
        <f t="shared" si="26"/>
        <v>0</v>
      </c>
      <c r="BL64" s="80">
        <f t="shared" si="26"/>
        <v>0</v>
      </c>
      <c r="BM64" s="80">
        <f t="shared" si="26"/>
        <v>0</v>
      </c>
      <c r="BN64" s="80">
        <f t="shared" si="26"/>
        <v>0</v>
      </c>
      <c r="BO64" s="80">
        <f t="shared" si="26"/>
        <v>0</v>
      </c>
      <c r="BP64" s="80">
        <f t="shared" si="26"/>
        <v>0</v>
      </c>
    </row>
    <row r="65" spans="1:68" x14ac:dyDescent="0.25">
      <c r="A65" s="88" t="str">
        <f t="shared" si="22"/>
        <v>COO</v>
      </c>
      <c r="B65" s="96" t="s">
        <v>89</v>
      </c>
      <c r="E65" s="79" t="s">
        <v>127</v>
      </c>
      <c r="F65" s="96"/>
      <c r="G65" s="96"/>
      <c r="H65" s="97">
        <v>0</v>
      </c>
      <c r="I65" s="80">
        <f t="shared" si="23"/>
        <v>0</v>
      </c>
      <c r="J65" s="80">
        <f t="shared" si="23"/>
        <v>0</v>
      </c>
      <c r="K65" s="80">
        <f t="shared" si="23"/>
        <v>0</v>
      </c>
      <c r="L65" s="80">
        <f t="shared" si="23"/>
        <v>0</v>
      </c>
      <c r="M65" s="80">
        <f t="shared" si="23"/>
        <v>0</v>
      </c>
      <c r="N65" s="80">
        <f t="shared" si="23"/>
        <v>0</v>
      </c>
      <c r="O65" s="80">
        <f t="shared" si="23"/>
        <v>0</v>
      </c>
      <c r="P65" s="80">
        <f t="shared" si="23"/>
        <v>0</v>
      </c>
      <c r="Q65" s="80">
        <f t="shared" si="23"/>
        <v>0</v>
      </c>
      <c r="R65" s="80">
        <f t="shared" si="23"/>
        <v>0</v>
      </c>
      <c r="S65" s="80">
        <f t="shared" si="23"/>
        <v>0</v>
      </c>
      <c r="T65" s="80">
        <f t="shared" si="23"/>
        <v>0</v>
      </c>
      <c r="U65" s="80">
        <f t="shared" si="23"/>
        <v>0</v>
      </c>
      <c r="V65" s="80">
        <f t="shared" si="23"/>
        <v>0</v>
      </c>
      <c r="W65" s="80">
        <f t="shared" si="23"/>
        <v>0</v>
      </c>
      <c r="X65" s="80">
        <f t="shared" si="23"/>
        <v>0</v>
      </c>
      <c r="Y65" s="80">
        <f t="shared" si="24"/>
        <v>0</v>
      </c>
      <c r="Z65" s="80">
        <f t="shared" si="24"/>
        <v>0</v>
      </c>
      <c r="AA65" s="80">
        <f t="shared" si="24"/>
        <v>0</v>
      </c>
      <c r="AB65" s="80">
        <f t="shared" si="24"/>
        <v>0</v>
      </c>
      <c r="AC65" s="80">
        <f t="shared" si="24"/>
        <v>0</v>
      </c>
      <c r="AD65" s="80">
        <f t="shared" si="24"/>
        <v>0</v>
      </c>
      <c r="AE65" s="80">
        <f t="shared" si="24"/>
        <v>0</v>
      </c>
      <c r="AF65" s="80">
        <f t="shared" si="24"/>
        <v>0</v>
      </c>
      <c r="AG65" s="80">
        <f t="shared" si="24"/>
        <v>0</v>
      </c>
      <c r="AH65" s="80">
        <f t="shared" si="24"/>
        <v>0</v>
      </c>
      <c r="AI65" s="80">
        <f t="shared" si="24"/>
        <v>0</v>
      </c>
      <c r="AJ65" s="80">
        <f t="shared" si="24"/>
        <v>0</v>
      </c>
      <c r="AK65" s="80">
        <f t="shared" si="24"/>
        <v>0</v>
      </c>
      <c r="AL65" s="80">
        <f t="shared" si="24"/>
        <v>0</v>
      </c>
      <c r="AM65" s="80">
        <f t="shared" si="24"/>
        <v>0</v>
      </c>
      <c r="AN65" s="80">
        <f t="shared" si="24"/>
        <v>0</v>
      </c>
      <c r="AO65" s="80">
        <f t="shared" si="25"/>
        <v>0</v>
      </c>
      <c r="AP65" s="80">
        <f t="shared" si="25"/>
        <v>0</v>
      </c>
      <c r="AQ65" s="80">
        <f t="shared" si="25"/>
        <v>0</v>
      </c>
      <c r="AR65" s="80">
        <f t="shared" si="25"/>
        <v>0</v>
      </c>
      <c r="AS65" s="80">
        <f t="shared" si="25"/>
        <v>0</v>
      </c>
      <c r="AT65" s="80">
        <f t="shared" si="25"/>
        <v>0</v>
      </c>
      <c r="AU65" s="80">
        <f t="shared" si="25"/>
        <v>0</v>
      </c>
      <c r="AV65" s="80">
        <f t="shared" si="25"/>
        <v>0</v>
      </c>
      <c r="AW65" s="80">
        <f t="shared" si="25"/>
        <v>0</v>
      </c>
      <c r="AX65" s="80">
        <f t="shared" si="25"/>
        <v>0</v>
      </c>
      <c r="AY65" s="80">
        <f t="shared" si="25"/>
        <v>0</v>
      </c>
      <c r="AZ65" s="80">
        <f t="shared" si="25"/>
        <v>0</v>
      </c>
      <c r="BA65" s="80">
        <f t="shared" si="25"/>
        <v>0</v>
      </c>
      <c r="BB65" s="80">
        <f t="shared" si="25"/>
        <v>0</v>
      </c>
      <c r="BC65" s="80">
        <f t="shared" si="25"/>
        <v>0</v>
      </c>
      <c r="BD65" s="80">
        <f t="shared" si="25"/>
        <v>0</v>
      </c>
      <c r="BE65" s="80">
        <f t="shared" si="26"/>
        <v>0</v>
      </c>
      <c r="BF65" s="80">
        <f t="shared" si="26"/>
        <v>0</v>
      </c>
      <c r="BG65" s="80">
        <f t="shared" si="26"/>
        <v>0</v>
      </c>
      <c r="BH65" s="80">
        <f t="shared" si="26"/>
        <v>0</v>
      </c>
      <c r="BI65" s="80">
        <f t="shared" si="26"/>
        <v>0</v>
      </c>
      <c r="BJ65" s="80">
        <f t="shared" si="26"/>
        <v>0</v>
      </c>
      <c r="BK65" s="80">
        <f t="shared" si="26"/>
        <v>0</v>
      </c>
      <c r="BL65" s="80">
        <f t="shared" si="26"/>
        <v>0</v>
      </c>
      <c r="BM65" s="80">
        <f t="shared" si="26"/>
        <v>0</v>
      </c>
      <c r="BN65" s="80">
        <f t="shared" si="26"/>
        <v>0</v>
      </c>
      <c r="BO65" s="80">
        <f t="shared" si="26"/>
        <v>0</v>
      </c>
      <c r="BP65" s="80">
        <f t="shared" si="26"/>
        <v>0</v>
      </c>
    </row>
    <row r="66" spans="1:68" x14ac:dyDescent="0.25">
      <c r="A66" s="88" t="str">
        <f t="shared" si="22"/>
        <v>COO</v>
      </c>
      <c r="B66" s="96" t="s">
        <v>90</v>
      </c>
      <c r="E66" s="79" t="s">
        <v>127</v>
      </c>
      <c r="F66" s="96"/>
      <c r="G66" s="96"/>
      <c r="H66" s="97">
        <v>0</v>
      </c>
      <c r="I66" s="80">
        <f t="shared" si="23"/>
        <v>0</v>
      </c>
      <c r="J66" s="80">
        <f t="shared" si="23"/>
        <v>0</v>
      </c>
      <c r="K66" s="80">
        <f t="shared" si="23"/>
        <v>0</v>
      </c>
      <c r="L66" s="80">
        <f t="shared" si="23"/>
        <v>0</v>
      </c>
      <c r="M66" s="80">
        <f t="shared" si="23"/>
        <v>0</v>
      </c>
      <c r="N66" s="80">
        <f t="shared" si="23"/>
        <v>0</v>
      </c>
      <c r="O66" s="80">
        <f t="shared" si="23"/>
        <v>0</v>
      </c>
      <c r="P66" s="80">
        <f t="shared" si="23"/>
        <v>0</v>
      </c>
      <c r="Q66" s="80">
        <f t="shared" si="23"/>
        <v>0</v>
      </c>
      <c r="R66" s="80">
        <f t="shared" si="23"/>
        <v>0</v>
      </c>
      <c r="S66" s="80">
        <f t="shared" si="23"/>
        <v>0</v>
      </c>
      <c r="T66" s="80">
        <f t="shared" si="23"/>
        <v>0</v>
      </c>
      <c r="U66" s="80">
        <f t="shared" si="23"/>
        <v>0</v>
      </c>
      <c r="V66" s="80">
        <f t="shared" si="23"/>
        <v>0</v>
      </c>
      <c r="W66" s="80">
        <f t="shared" si="23"/>
        <v>0</v>
      </c>
      <c r="X66" s="80">
        <f t="shared" si="23"/>
        <v>0</v>
      </c>
      <c r="Y66" s="80">
        <f t="shared" si="24"/>
        <v>0</v>
      </c>
      <c r="Z66" s="80">
        <f t="shared" si="24"/>
        <v>0</v>
      </c>
      <c r="AA66" s="80">
        <f t="shared" si="24"/>
        <v>0</v>
      </c>
      <c r="AB66" s="80">
        <f t="shared" si="24"/>
        <v>0</v>
      </c>
      <c r="AC66" s="80">
        <f t="shared" si="24"/>
        <v>0</v>
      </c>
      <c r="AD66" s="80">
        <f t="shared" si="24"/>
        <v>0</v>
      </c>
      <c r="AE66" s="80">
        <f t="shared" si="24"/>
        <v>0</v>
      </c>
      <c r="AF66" s="80">
        <f t="shared" si="24"/>
        <v>0</v>
      </c>
      <c r="AG66" s="80">
        <f t="shared" si="24"/>
        <v>0</v>
      </c>
      <c r="AH66" s="80">
        <f t="shared" si="24"/>
        <v>0</v>
      </c>
      <c r="AI66" s="80">
        <f t="shared" si="24"/>
        <v>0</v>
      </c>
      <c r="AJ66" s="80">
        <f t="shared" si="24"/>
        <v>0</v>
      </c>
      <c r="AK66" s="80">
        <f t="shared" si="24"/>
        <v>0</v>
      </c>
      <c r="AL66" s="80">
        <f t="shared" si="24"/>
        <v>0</v>
      </c>
      <c r="AM66" s="80">
        <f t="shared" si="24"/>
        <v>0</v>
      </c>
      <c r="AN66" s="80">
        <f t="shared" si="24"/>
        <v>0</v>
      </c>
      <c r="AO66" s="80">
        <f t="shared" si="25"/>
        <v>0</v>
      </c>
      <c r="AP66" s="80">
        <f t="shared" si="25"/>
        <v>0</v>
      </c>
      <c r="AQ66" s="80">
        <f t="shared" si="25"/>
        <v>0</v>
      </c>
      <c r="AR66" s="80">
        <f t="shared" si="25"/>
        <v>0</v>
      </c>
      <c r="AS66" s="80">
        <f t="shared" si="25"/>
        <v>0</v>
      </c>
      <c r="AT66" s="80">
        <f t="shared" si="25"/>
        <v>0</v>
      </c>
      <c r="AU66" s="80">
        <f t="shared" si="25"/>
        <v>0</v>
      </c>
      <c r="AV66" s="80">
        <f t="shared" si="25"/>
        <v>0</v>
      </c>
      <c r="AW66" s="80">
        <f t="shared" si="25"/>
        <v>0</v>
      </c>
      <c r="AX66" s="80">
        <f t="shared" si="25"/>
        <v>0</v>
      </c>
      <c r="AY66" s="80">
        <f t="shared" si="25"/>
        <v>0</v>
      </c>
      <c r="AZ66" s="80">
        <f t="shared" si="25"/>
        <v>0</v>
      </c>
      <c r="BA66" s="80">
        <f t="shared" si="25"/>
        <v>0</v>
      </c>
      <c r="BB66" s="80">
        <f t="shared" si="25"/>
        <v>0</v>
      </c>
      <c r="BC66" s="80">
        <f t="shared" si="25"/>
        <v>0</v>
      </c>
      <c r="BD66" s="80">
        <f t="shared" si="25"/>
        <v>0</v>
      </c>
      <c r="BE66" s="80">
        <f t="shared" si="26"/>
        <v>0</v>
      </c>
      <c r="BF66" s="80">
        <f t="shared" si="26"/>
        <v>0</v>
      </c>
      <c r="BG66" s="80">
        <f t="shared" si="26"/>
        <v>0</v>
      </c>
      <c r="BH66" s="80">
        <f t="shared" si="26"/>
        <v>0</v>
      </c>
      <c r="BI66" s="80">
        <f t="shared" si="26"/>
        <v>0</v>
      </c>
      <c r="BJ66" s="80">
        <f t="shared" si="26"/>
        <v>0</v>
      </c>
      <c r="BK66" s="80">
        <f t="shared" si="26"/>
        <v>0</v>
      </c>
      <c r="BL66" s="80">
        <f t="shared" si="26"/>
        <v>0</v>
      </c>
      <c r="BM66" s="80">
        <f t="shared" si="26"/>
        <v>0</v>
      </c>
      <c r="BN66" s="80">
        <f t="shared" si="26"/>
        <v>0</v>
      </c>
      <c r="BO66" s="80">
        <f t="shared" si="26"/>
        <v>0</v>
      </c>
      <c r="BP66" s="80">
        <f t="shared" si="26"/>
        <v>0</v>
      </c>
    </row>
    <row r="67" spans="1:68" x14ac:dyDescent="0.25">
      <c r="A67" s="88" t="str">
        <f t="shared" si="22"/>
        <v>COO</v>
      </c>
      <c r="B67" s="96" t="s">
        <v>91</v>
      </c>
      <c r="E67" s="79" t="s">
        <v>127</v>
      </c>
      <c r="F67" s="96"/>
      <c r="G67" s="96"/>
      <c r="H67" s="97">
        <v>0</v>
      </c>
      <c r="I67" s="80">
        <f t="shared" si="23"/>
        <v>0</v>
      </c>
      <c r="J67" s="80">
        <f t="shared" si="23"/>
        <v>0</v>
      </c>
      <c r="K67" s="80">
        <f t="shared" si="23"/>
        <v>0</v>
      </c>
      <c r="L67" s="80">
        <f t="shared" si="23"/>
        <v>0</v>
      </c>
      <c r="M67" s="80">
        <f t="shared" si="23"/>
        <v>0</v>
      </c>
      <c r="N67" s="80">
        <f t="shared" si="23"/>
        <v>0</v>
      </c>
      <c r="O67" s="80">
        <f t="shared" si="23"/>
        <v>0</v>
      </c>
      <c r="P67" s="80">
        <f t="shared" si="23"/>
        <v>0</v>
      </c>
      <c r="Q67" s="80">
        <f t="shared" si="23"/>
        <v>0</v>
      </c>
      <c r="R67" s="80">
        <f t="shared" si="23"/>
        <v>0</v>
      </c>
      <c r="S67" s="80">
        <f t="shared" si="23"/>
        <v>0</v>
      </c>
      <c r="T67" s="80">
        <f t="shared" si="23"/>
        <v>0</v>
      </c>
      <c r="U67" s="80">
        <f t="shared" si="23"/>
        <v>0</v>
      </c>
      <c r="V67" s="80">
        <f t="shared" si="23"/>
        <v>0</v>
      </c>
      <c r="W67" s="80">
        <f t="shared" si="23"/>
        <v>0</v>
      </c>
      <c r="X67" s="80">
        <f t="shared" si="23"/>
        <v>0</v>
      </c>
      <c r="Y67" s="80">
        <f t="shared" si="24"/>
        <v>0</v>
      </c>
      <c r="Z67" s="80">
        <f t="shared" si="24"/>
        <v>0</v>
      </c>
      <c r="AA67" s="80">
        <f t="shared" si="24"/>
        <v>0</v>
      </c>
      <c r="AB67" s="80">
        <f t="shared" si="24"/>
        <v>0</v>
      </c>
      <c r="AC67" s="80">
        <f t="shared" si="24"/>
        <v>0</v>
      </c>
      <c r="AD67" s="80">
        <f t="shared" si="24"/>
        <v>0</v>
      </c>
      <c r="AE67" s="80">
        <f t="shared" si="24"/>
        <v>0</v>
      </c>
      <c r="AF67" s="80">
        <f t="shared" si="24"/>
        <v>0</v>
      </c>
      <c r="AG67" s="80">
        <f t="shared" si="24"/>
        <v>0</v>
      </c>
      <c r="AH67" s="80">
        <f t="shared" si="24"/>
        <v>0</v>
      </c>
      <c r="AI67" s="80">
        <f t="shared" si="24"/>
        <v>0</v>
      </c>
      <c r="AJ67" s="80">
        <f t="shared" si="24"/>
        <v>0</v>
      </c>
      <c r="AK67" s="80">
        <f t="shared" si="24"/>
        <v>0</v>
      </c>
      <c r="AL67" s="80">
        <f t="shared" si="24"/>
        <v>0</v>
      </c>
      <c r="AM67" s="80">
        <f t="shared" si="24"/>
        <v>0</v>
      </c>
      <c r="AN67" s="80">
        <f t="shared" si="24"/>
        <v>0</v>
      </c>
      <c r="AO67" s="80">
        <f t="shared" si="25"/>
        <v>0</v>
      </c>
      <c r="AP67" s="80">
        <f t="shared" si="25"/>
        <v>0</v>
      </c>
      <c r="AQ67" s="80">
        <f t="shared" si="25"/>
        <v>0</v>
      </c>
      <c r="AR67" s="80">
        <f t="shared" si="25"/>
        <v>0</v>
      </c>
      <c r="AS67" s="80">
        <f t="shared" si="25"/>
        <v>0</v>
      </c>
      <c r="AT67" s="80">
        <f t="shared" si="25"/>
        <v>0</v>
      </c>
      <c r="AU67" s="80">
        <f t="shared" si="25"/>
        <v>0</v>
      </c>
      <c r="AV67" s="80">
        <f t="shared" si="25"/>
        <v>0</v>
      </c>
      <c r="AW67" s="80">
        <f t="shared" si="25"/>
        <v>0</v>
      </c>
      <c r="AX67" s="80">
        <f t="shared" si="25"/>
        <v>0</v>
      </c>
      <c r="AY67" s="80">
        <f t="shared" si="25"/>
        <v>0</v>
      </c>
      <c r="AZ67" s="80">
        <f t="shared" si="25"/>
        <v>0</v>
      </c>
      <c r="BA67" s="80">
        <f t="shared" si="25"/>
        <v>0</v>
      </c>
      <c r="BB67" s="80">
        <f t="shared" si="25"/>
        <v>0</v>
      </c>
      <c r="BC67" s="80">
        <f t="shared" si="25"/>
        <v>0</v>
      </c>
      <c r="BD67" s="80">
        <f t="shared" si="25"/>
        <v>0</v>
      </c>
      <c r="BE67" s="80">
        <f t="shared" si="26"/>
        <v>0</v>
      </c>
      <c r="BF67" s="80">
        <f t="shared" si="26"/>
        <v>0</v>
      </c>
      <c r="BG67" s="80">
        <f t="shared" si="26"/>
        <v>0</v>
      </c>
      <c r="BH67" s="80">
        <f t="shared" si="26"/>
        <v>0</v>
      </c>
      <c r="BI67" s="80">
        <f t="shared" si="26"/>
        <v>0</v>
      </c>
      <c r="BJ67" s="80">
        <f t="shared" si="26"/>
        <v>0</v>
      </c>
      <c r="BK67" s="80">
        <f t="shared" si="26"/>
        <v>0</v>
      </c>
      <c r="BL67" s="80">
        <f t="shared" si="26"/>
        <v>0</v>
      </c>
      <c r="BM67" s="80">
        <f t="shared" si="26"/>
        <v>0</v>
      </c>
      <c r="BN67" s="80">
        <f t="shared" si="26"/>
        <v>0</v>
      </c>
      <c r="BO67" s="80">
        <f t="shared" si="26"/>
        <v>0</v>
      </c>
      <c r="BP67" s="80">
        <f t="shared" si="26"/>
        <v>0</v>
      </c>
    </row>
    <row r="68" spans="1:68" x14ac:dyDescent="0.25">
      <c r="A68" s="88" t="str">
        <f t="shared" si="22"/>
        <v>COO</v>
      </c>
      <c r="B68" s="96" t="s">
        <v>92</v>
      </c>
      <c r="E68" s="79" t="s">
        <v>127</v>
      </c>
      <c r="F68" s="96"/>
      <c r="G68" s="96"/>
      <c r="H68" s="97">
        <v>0</v>
      </c>
      <c r="I68" s="80">
        <f t="shared" si="23"/>
        <v>0</v>
      </c>
      <c r="J68" s="80">
        <f t="shared" si="23"/>
        <v>0</v>
      </c>
      <c r="K68" s="80">
        <f t="shared" si="23"/>
        <v>0</v>
      </c>
      <c r="L68" s="80">
        <f t="shared" si="23"/>
        <v>0</v>
      </c>
      <c r="M68" s="80">
        <f t="shared" si="23"/>
        <v>0</v>
      </c>
      <c r="N68" s="80">
        <f t="shared" si="23"/>
        <v>0</v>
      </c>
      <c r="O68" s="80">
        <f t="shared" si="23"/>
        <v>0</v>
      </c>
      <c r="P68" s="80">
        <f t="shared" si="23"/>
        <v>0</v>
      </c>
      <c r="Q68" s="80">
        <f t="shared" si="23"/>
        <v>0</v>
      </c>
      <c r="R68" s="80">
        <f t="shared" si="23"/>
        <v>0</v>
      </c>
      <c r="S68" s="80">
        <f t="shared" si="23"/>
        <v>0</v>
      </c>
      <c r="T68" s="80">
        <f t="shared" si="23"/>
        <v>0</v>
      </c>
      <c r="U68" s="80">
        <f t="shared" si="23"/>
        <v>0</v>
      </c>
      <c r="V68" s="80">
        <f t="shared" si="23"/>
        <v>0</v>
      </c>
      <c r="W68" s="80">
        <f t="shared" si="23"/>
        <v>0</v>
      </c>
      <c r="X68" s="80">
        <f t="shared" si="23"/>
        <v>0</v>
      </c>
      <c r="Y68" s="80">
        <f t="shared" si="24"/>
        <v>0</v>
      </c>
      <c r="Z68" s="80">
        <f t="shared" si="24"/>
        <v>0</v>
      </c>
      <c r="AA68" s="80">
        <f t="shared" si="24"/>
        <v>0</v>
      </c>
      <c r="AB68" s="80">
        <f t="shared" si="24"/>
        <v>0</v>
      </c>
      <c r="AC68" s="80">
        <f t="shared" si="24"/>
        <v>0</v>
      </c>
      <c r="AD68" s="80">
        <f t="shared" si="24"/>
        <v>0</v>
      </c>
      <c r="AE68" s="80">
        <f t="shared" si="24"/>
        <v>0</v>
      </c>
      <c r="AF68" s="80">
        <f t="shared" si="24"/>
        <v>0</v>
      </c>
      <c r="AG68" s="80">
        <f t="shared" si="24"/>
        <v>0</v>
      </c>
      <c r="AH68" s="80">
        <f t="shared" si="24"/>
        <v>0</v>
      </c>
      <c r="AI68" s="80">
        <f t="shared" si="24"/>
        <v>0</v>
      </c>
      <c r="AJ68" s="80">
        <f t="shared" si="24"/>
        <v>0</v>
      </c>
      <c r="AK68" s="80">
        <f t="shared" si="24"/>
        <v>0</v>
      </c>
      <c r="AL68" s="80">
        <f t="shared" si="24"/>
        <v>0</v>
      </c>
      <c r="AM68" s="80">
        <f t="shared" si="24"/>
        <v>0</v>
      </c>
      <c r="AN68" s="80">
        <f t="shared" si="24"/>
        <v>0</v>
      </c>
      <c r="AO68" s="80">
        <f t="shared" si="25"/>
        <v>0</v>
      </c>
      <c r="AP68" s="80">
        <f t="shared" si="25"/>
        <v>0</v>
      </c>
      <c r="AQ68" s="80">
        <f t="shared" si="25"/>
        <v>0</v>
      </c>
      <c r="AR68" s="80">
        <f t="shared" si="25"/>
        <v>0</v>
      </c>
      <c r="AS68" s="80">
        <f t="shared" si="25"/>
        <v>0</v>
      </c>
      <c r="AT68" s="80">
        <f t="shared" si="25"/>
        <v>0</v>
      </c>
      <c r="AU68" s="80">
        <f t="shared" si="25"/>
        <v>0</v>
      </c>
      <c r="AV68" s="80">
        <f t="shared" si="25"/>
        <v>0</v>
      </c>
      <c r="AW68" s="80">
        <f t="shared" si="25"/>
        <v>0</v>
      </c>
      <c r="AX68" s="80">
        <f t="shared" si="25"/>
        <v>0</v>
      </c>
      <c r="AY68" s="80">
        <f t="shared" si="25"/>
        <v>0</v>
      </c>
      <c r="AZ68" s="80">
        <f t="shared" si="25"/>
        <v>0</v>
      </c>
      <c r="BA68" s="80">
        <f t="shared" si="25"/>
        <v>0</v>
      </c>
      <c r="BB68" s="80">
        <f t="shared" si="25"/>
        <v>0</v>
      </c>
      <c r="BC68" s="80">
        <f t="shared" si="25"/>
        <v>0</v>
      </c>
      <c r="BD68" s="80">
        <f t="shared" si="25"/>
        <v>0</v>
      </c>
      <c r="BE68" s="80">
        <f t="shared" si="26"/>
        <v>0</v>
      </c>
      <c r="BF68" s="80">
        <f t="shared" si="26"/>
        <v>0</v>
      </c>
      <c r="BG68" s="80">
        <f t="shared" si="26"/>
        <v>0</v>
      </c>
      <c r="BH68" s="80">
        <f t="shared" si="26"/>
        <v>0</v>
      </c>
      <c r="BI68" s="80">
        <f t="shared" si="26"/>
        <v>0</v>
      </c>
      <c r="BJ68" s="80">
        <f t="shared" si="26"/>
        <v>0</v>
      </c>
      <c r="BK68" s="80">
        <f t="shared" si="26"/>
        <v>0</v>
      </c>
      <c r="BL68" s="80">
        <f t="shared" si="26"/>
        <v>0</v>
      </c>
      <c r="BM68" s="80">
        <f t="shared" si="26"/>
        <v>0</v>
      </c>
      <c r="BN68" s="80">
        <f t="shared" si="26"/>
        <v>0</v>
      </c>
      <c r="BO68" s="80">
        <f t="shared" si="26"/>
        <v>0</v>
      </c>
      <c r="BP68" s="80">
        <f t="shared" si="26"/>
        <v>0</v>
      </c>
    </row>
    <row r="69" spans="1:68" x14ac:dyDescent="0.25">
      <c r="A69" s="88" t="str">
        <f t="shared" si="22"/>
        <v>COO</v>
      </c>
      <c r="B69" s="96" t="s">
        <v>93</v>
      </c>
      <c r="E69" s="79" t="s">
        <v>127</v>
      </c>
      <c r="F69" s="96"/>
      <c r="G69" s="96"/>
      <c r="H69" s="97">
        <v>0</v>
      </c>
      <c r="I69" s="80">
        <f t="shared" si="23"/>
        <v>0</v>
      </c>
      <c r="J69" s="80">
        <f t="shared" si="23"/>
        <v>0</v>
      </c>
      <c r="K69" s="80">
        <f t="shared" si="23"/>
        <v>0</v>
      </c>
      <c r="L69" s="80">
        <f t="shared" si="23"/>
        <v>0</v>
      </c>
      <c r="M69" s="80">
        <f t="shared" si="23"/>
        <v>0</v>
      </c>
      <c r="N69" s="80">
        <f t="shared" si="23"/>
        <v>0</v>
      </c>
      <c r="O69" s="80">
        <f t="shared" si="23"/>
        <v>0</v>
      </c>
      <c r="P69" s="80">
        <f t="shared" si="23"/>
        <v>0</v>
      </c>
      <c r="Q69" s="80">
        <f t="shared" si="23"/>
        <v>0</v>
      </c>
      <c r="R69" s="80">
        <f t="shared" si="23"/>
        <v>0</v>
      </c>
      <c r="S69" s="80">
        <f t="shared" si="23"/>
        <v>0</v>
      </c>
      <c r="T69" s="80">
        <f t="shared" si="23"/>
        <v>0</v>
      </c>
      <c r="U69" s="80">
        <f t="shared" si="23"/>
        <v>0</v>
      </c>
      <c r="V69" s="80">
        <f t="shared" si="23"/>
        <v>0</v>
      </c>
      <c r="W69" s="80">
        <f t="shared" si="23"/>
        <v>0</v>
      </c>
      <c r="X69" s="80">
        <f t="shared" si="23"/>
        <v>0</v>
      </c>
      <c r="Y69" s="80">
        <f t="shared" si="24"/>
        <v>0</v>
      </c>
      <c r="Z69" s="80">
        <f t="shared" si="24"/>
        <v>0</v>
      </c>
      <c r="AA69" s="80">
        <f t="shared" si="24"/>
        <v>0</v>
      </c>
      <c r="AB69" s="80">
        <f t="shared" si="24"/>
        <v>0</v>
      </c>
      <c r="AC69" s="80">
        <f t="shared" si="24"/>
        <v>0</v>
      </c>
      <c r="AD69" s="80">
        <f t="shared" si="24"/>
        <v>0</v>
      </c>
      <c r="AE69" s="80">
        <f t="shared" si="24"/>
        <v>0</v>
      </c>
      <c r="AF69" s="80">
        <f t="shared" si="24"/>
        <v>0</v>
      </c>
      <c r="AG69" s="80">
        <f t="shared" si="24"/>
        <v>0</v>
      </c>
      <c r="AH69" s="80">
        <f t="shared" si="24"/>
        <v>0</v>
      </c>
      <c r="AI69" s="80">
        <f t="shared" si="24"/>
        <v>0</v>
      </c>
      <c r="AJ69" s="80">
        <f t="shared" si="24"/>
        <v>0</v>
      </c>
      <c r="AK69" s="80">
        <f t="shared" si="24"/>
        <v>0</v>
      </c>
      <c r="AL69" s="80">
        <f t="shared" si="24"/>
        <v>0</v>
      </c>
      <c r="AM69" s="80">
        <f t="shared" si="24"/>
        <v>0</v>
      </c>
      <c r="AN69" s="80">
        <f t="shared" si="24"/>
        <v>0</v>
      </c>
      <c r="AO69" s="80">
        <f t="shared" si="25"/>
        <v>0</v>
      </c>
      <c r="AP69" s="80">
        <f t="shared" si="25"/>
        <v>0</v>
      </c>
      <c r="AQ69" s="80">
        <f t="shared" si="25"/>
        <v>0</v>
      </c>
      <c r="AR69" s="80">
        <f t="shared" si="25"/>
        <v>0</v>
      </c>
      <c r="AS69" s="80">
        <f t="shared" si="25"/>
        <v>0</v>
      </c>
      <c r="AT69" s="80">
        <f t="shared" si="25"/>
        <v>0</v>
      </c>
      <c r="AU69" s="80">
        <f t="shared" si="25"/>
        <v>0</v>
      </c>
      <c r="AV69" s="80">
        <f t="shared" si="25"/>
        <v>0</v>
      </c>
      <c r="AW69" s="80">
        <f t="shared" si="25"/>
        <v>0</v>
      </c>
      <c r="AX69" s="80">
        <f t="shared" si="25"/>
        <v>0</v>
      </c>
      <c r="AY69" s="80">
        <f t="shared" si="25"/>
        <v>0</v>
      </c>
      <c r="AZ69" s="80">
        <f t="shared" si="25"/>
        <v>0</v>
      </c>
      <c r="BA69" s="80">
        <f t="shared" si="25"/>
        <v>0</v>
      </c>
      <c r="BB69" s="80">
        <f t="shared" si="25"/>
        <v>0</v>
      </c>
      <c r="BC69" s="80">
        <f t="shared" si="25"/>
        <v>0</v>
      </c>
      <c r="BD69" s="80">
        <f t="shared" si="25"/>
        <v>0</v>
      </c>
      <c r="BE69" s="80">
        <f t="shared" si="26"/>
        <v>0</v>
      </c>
      <c r="BF69" s="80">
        <f t="shared" si="26"/>
        <v>0</v>
      </c>
      <c r="BG69" s="80">
        <f t="shared" si="26"/>
        <v>0</v>
      </c>
      <c r="BH69" s="80">
        <f t="shared" si="26"/>
        <v>0</v>
      </c>
      <c r="BI69" s="80">
        <f t="shared" si="26"/>
        <v>0</v>
      </c>
      <c r="BJ69" s="80">
        <f t="shared" si="26"/>
        <v>0</v>
      </c>
      <c r="BK69" s="80">
        <f t="shared" si="26"/>
        <v>0</v>
      </c>
      <c r="BL69" s="80">
        <f t="shared" si="26"/>
        <v>0</v>
      </c>
      <c r="BM69" s="80">
        <f t="shared" si="26"/>
        <v>0</v>
      </c>
      <c r="BN69" s="80">
        <f t="shared" si="26"/>
        <v>0</v>
      </c>
      <c r="BO69" s="80">
        <f t="shared" si="26"/>
        <v>0</v>
      </c>
      <c r="BP69" s="80">
        <f t="shared" si="26"/>
        <v>0</v>
      </c>
    </row>
    <row r="70" spans="1:68" x14ac:dyDescent="0.25">
      <c r="A70" s="88" t="str">
        <f t="shared" si="22"/>
        <v>COO</v>
      </c>
      <c r="B70" s="96" t="s">
        <v>94</v>
      </c>
      <c r="E70" s="79" t="s">
        <v>128</v>
      </c>
      <c r="F70" s="96"/>
      <c r="G70" s="96"/>
      <c r="H70" s="97">
        <v>0</v>
      </c>
      <c r="I70" s="80">
        <f t="shared" ref="I70:BP70" si="27">IF(OR(MONTH(I$8)=3,MONTH(I$8)=6,MONTH(I$8)=9,MONTH(I$8)=12),$H70,0)</f>
        <v>0</v>
      </c>
      <c r="J70" s="80">
        <f t="shared" si="27"/>
        <v>0</v>
      </c>
      <c r="K70" s="80">
        <f t="shared" si="27"/>
        <v>0</v>
      </c>
      <c r="L70" s="80">
        <f t="shared" si="27"/>
        <v>0</v>
      </c>
      <c r="M70" s="80">
        <f t="shared" si="27"/>
        <v>0</v>
      </c>
      <c r="N70" s="80">
        <f t="shared" si="27"/>
        <v>0</v>
      </c>
      <c r="O70" s="80">
        <f t="shared" si="27"/>
        <v>0</v>
      </c>
      <c r="P70" s="80">
        <f t="shared" si="27"/>
        <v>0</v>
      </c>
      <c r="Q70" s="80">
        <f t="shared" si="27"/>
        <v>0</v>
      </c>
      <c r="R70" s="80">
        <f t="shared" si="27"/>
        <v>0</v>
      </c>
      <c r="S70" s="80">
        <f t="shared" si="27"/>
        <v>0</v>
      </c>
      <c r="T70" s="80">
        <f t="shared" si="27"/>
        <v>0</v>
      </c>
      <c r="U70" s="80">
        <f t="shared" si="27"/>
        <v>0</v>
      </c>
      <c r="V70" s="80">
        <f t="shared" si="27"/>
        <v>0</v>
      </c>
      <c r="W70" s="80">
        <f t="shared" si="27"/>
        <v>0</v>
      </c>
      <c r="X70" s="80">
        <f t="shared" si="27"/>
        <v>0</v>
      </c>
      <c r="Y70" s="80">
        <f t="shared" si="27"/>
        <v>0</v>
      </c>
      <c r="Z70" s="80">
        <f t="shared" si="27"/>
        <v>0</v>
      </c>
      <c r="AA70" s="80">
        <f t="shared" si="27"/>
        <v>0</v>
      </c>
      <c r="AB70" s="80">
        <f t="shared" si="27"/>
        <v>0</v>
      </c>
      <c r="AC70" s="80">
        <f t="shared" si="27"/>
        <v>0</v>
      </c>
      <c r="AD70" s="80">
        <f t="shared" si="27"/>
        <v>0</v>
      </c>
      <c r="AE70" s="80">
        <f t="shared" si="27"/>
        <v>0</v>
      </c>
      <c r="AF70" s="80">
        <f t="shared" si="27"/>
        <v>0</v>
      </c>
      <c r="AG70" s="80">
        <f t="shared" si="27"/>
        <v>0</v>
      </c>
      <c r="AH70" s="80">
        <f t="shared" si="27"/>
        <v>0</v>
      </c>
      <c r="AI70" s="80">
        <f t="shared" si="27"/>
        <v>0</v>
      </c>
      <c r="AJ70" s="80">
        <f t="shared" si="27"/>
        <v>0</v>
      </c>
      <c r="AK70" s="80">
        <f t="shared" si="27"/>
        <v>0</v>
      </c>
      <c r="AL70" s="80">
        <f t="shared" si="27"/>
        <v>0</v>
      </c>
      <c r="AM70" s="80">
        <f t="shared" si="27"/>
        <v>0</v>
      </c>
      <c r="AN70" s="80">
        <f t="shared" si="27"/>
        <v>0</v>
      </c>
      <c r="AO70" s="80">
        <f t="shared" si="27"/>
        <v>0</v>
      </c>
      <c r="AP70" s="80">
        <f t="shared" si="27"/>
        <v>0</v>
      </c>
      <c r="AQ70" s="80">
        <f t="shared" si="27"/>
        <v>0</v>
      </c>
      <c r="AR70" s="80">
        <f t="shared" si="27"/>
        <v>0</v>
      </c>
      <c r="AS70" s="80">
        <f t="shared" si="27"/>
        <v>0</v>
      </c>
      <c r="AT70" s="80">
        <f t="shared" si="27"/>
        <v>0</v>
      </c>
      <c r="AU70" s="80">
        <f t="shared" si="27"/>
        <v>0</v>
      </c>
      <c r="AV70" s="80">
        <f t="shared" si="27"/>
        <v>0</v>
      </c>
      <c r="AW70" s="80">
        <f t="shared" si="27"/>
        <v>0</v>
      </c>
      <c r="AX70" s="80">
        <f t="shared" si="27"/>
        <v>0</v>
      </c>
      <c r="AY70" s="80">
        <f t="shared" si="27"/>
        <v>0</v>
      </c>
      <c r="AZ70" s="80">
        <f t="shared" si="27"/>
        <v>0</v>
      </c>
      <c r="BA70" s="80">
        <f t="shared" si="27"/>
        <v>0</v>
      </c>
      <c r="BB70" s="80">
        <f t="shared" si="27"/>
        <v>0</v>
      </c>
      <c r="BC70" s="80">
        <f t="shared" si="27"/>
        <v>0</v>
      </c>
      <c r="BD70" s="80">
        <f t="shared" si="27"/>
        <v>0</v>
      </c>
      <c r="BE70" s="80">
        <f t="shared" si="27"/>
        <v>0</v>
      </c>
      <c r="BF70" s="80">
        <f t="shared" si="27"/>
        <v>0</v>
      </c>
      <c r="BG70" s="80">
        <f t="shared" si="27"/>
        <v>0</v>
      </c>
      <c r="BH70" s="80">
        <f t="shared" si="27"/>
        <v>0</v>
      </c>
      <c r="BI70" s="80">
        <f t="shared" si="27"/>
        <v>0</v>
      </c>
      <c r="BJ70" s="80">
        <f t="shared" si="27"/>
        <v>0</v>
      </c>
      <c r="BK70" s="80">
        <f t="shared" si="27"/>
        <v>0</v>
      </c>
      <c r="BL70" s="80">
        <f t="shared" si="27"/>
        <v>0</v>
      </c>
      <c r="BM70" s="80">
        <f t="shared" si="27"/>
        <v>0</v>
      </c>
      <c r="BN70" s="80">
        <f t="shared" si="27"/>
        <v>0</v>
      </c>
      <c r="BO70" s="80">
        <f t="shared" si="27"/>
        <v>0</v>
      </c>
      <c r="BP70" s="80">
        <f t="shared" si="27"/>
        <v>0</v>
      </c>
    </row>
    <row r="71" spans="1:68" x14ac:dyDescent="0.25">
      <c r="A71" s="88" t="str">
        <f t="shared" si="22"/>
        <v>COO</v>
      </c>
      <c r="B71" s="96" t="s">
        <v>95</v>
      </c>
      <c r="E71" s="79" t="s">
        <v>129</v>
      </c>
      <c r="F71" s="98">
        <v>42374</v>
      </c>
      <c r="G71" s="98">
        <v>43084</v>
      </c>
      <c r="H71" s="97">
        <v>0</v>
      </c>
      <c r="I71" s="85">
        <f t="shared" ref="I71:BP71" si="28">IF(AND($F71&lt;=I$6,$G71&gt;I$7),I$5*($H71/($G71-$F71+1)),IF(AND($F71&gt;I$6,$F71&lt;=I$7),(I$7-$F71+1)*($H71/($G71-$F71+1)),IF(AND($G71&gt;=I$6,$G71&lt;=I$7),($G71-I$6+1)*($H71/($G71-$F71+1)),0)))</f>
        <v>0</v>
      </c>
      <c r="J71" s="85">
        <f t="shared" si="28"/>
        <v>0</v>
      </c>
      <c r="K71" s="85">
        <f t="shared" si="28"/>
        <v>0</v>
      </c>
      <c r="L71" s="85">
        <f t="shared" si="28"/>
        <v>0</v>
      </c>
      <c r="M71" s="85">
        <f t="shared" si="28"/>
        <v>0</v>
      </c>
      <c r="N71" s="85">
        <f t="shared" si="28"/>
        <v>0</v>
      </c>
      <c r="O71" s="85">
        <f t="shared" si="28"/>
        <v>0</v>
      </c>
      <c r="P71" s="85">
        <f t="shared" si="28"/>
        <v>0</v>
      </c>
      <c r="Q71" s="85">
        <f t="shared" si="28"/>
        <v>0</v>
      </c>
      <c r="R71" s="85">
        <f t="shared" si="28"/>
        <v>0</v>
      </c>
      <c r="S71" s="85">
        <f t="shared" si="28"/>
        <v>0</v>
      </c>
      <c r="T71" s="85">
        <f t="shared" si="28"/>
        <v>0</v>
      </c>
      <c r="U71" s="85">
        <f t="shared" si="28"/>
        <v>0</v>
      </c>
      <c r="V71" s="85">
        <f t="shared" si="28"/>
        <v>0</v>
      </c>
      <c r="W71" s="85">
        <f t="shared" si="28"/>
        <v>0</v>
      </c>
      <c r="X71" s="85">
        <f t="shared" si="28"/>
        <v>0</v>
      </c>
      <c r="Y71" s="85">
        <f t="shared" si="28"/>
        <v>0</v>
      </c>
      <c r="Z71" s="85">
        <f t="shared" si="28"/>
        <v>0</v>
      </c>
      <c r="AA71" s="85">
        <f t="shared" si="28"/>
        <v>0</v>
      </c>
      <c r="AB71" s="85">
        <f t="shared" si="28"/>
        <v>0</v>
      </c>
      <c r="AC71" s="85">
        <f t="shared" si="28"/>
        <v>0</v>
      </c>
      <c r="AD71" s="85">
        <f t="shared" si="28"/>
        <v>0</v>
      </c>
      <c r="AE71" s="85">
        <f t="shared" si="28"/>
        <v>0</v>
      </c>
      <c r="AF71" s="85">
        <f t="shared" si="28"/>
        <v>0</v>
      </c>
      <c r="AG71" s="85">
        <f t="shared" si="28"/>
        <v>0</v>
      </c>
      <c r="AH71" s="85">
        <f t="shared" si="28"/>
        <v>0</v>
      </c>
      <c r="AI71" s="85">
        <f t="shared" si="28"/>
        <v>0</v>
      </c>
      <c r="AJ71" s="85">
        <f t="shared" si="28"/>
        <v>0</v>
      </c>
      <c r="AK71" s="85">
        <f t="shared" si="28"/>
        <v>0</v>
      </c>
      <c r="AL71" s="85">
        <f t="shared" si="28"/>
        <v>0</v>
      </c>
      <c r="AM71" s="85">
        <f t="shared" si="28"/>
        <v>0</v>
      </c>
      <c r="AN71" s="85">
        <f t="shared" si="28"/>
        <v>0</v>
      </c>
      <c r="AO71" s="85">
        <f t="shared" si="28"/>
        <v>0</v>
      </c>
      <c r="AP71" s="85">
        <f t="shared" si="28"/>
        <v>0</v>
      </c>
      <c r="AQ71" s="85">
        <f t="shared" si="28"/>
        <v>0</v>
      </c>
      <c r="AR71" s="85">
        <f t="shared" si="28"/>
        <v>0</v>
      </c>
      <c r="AS71" s="85">
        <f t="shared" si="28"/>
        <v>0</v>
      </c>
      <c r="AT71" s="85">
        <f t="shared" si="28"/>
        <v>0</v>
      </c>
      <c r="AU71" s="85">
        <f t="shared" si="28"/>
        <v>0</v>
      </c>
      <c r="AV71" s="85">
        <f t="shared" si="28"/>
        <v>0</v>
      </c>
      <c r="AW71" s="85">
        <f t="shared" si="28"/>
        <v>0</v>
      </c>
      <c r="AX71" s="85">
        <f t="shared" si="28"/>
        <v>0</v>
      </c>
      <c r="AY71" s="85">
        <f t="shared" si="28"/>
        <v>0</v>
      </c>
      <c r="AZ71" s="85">
        <f t="shared" si="28"/>
        <v>0</v>
      </c>
      <c r="BA71" s="85">
        <f t="shared" si="28"/>
        <v>0</v>
      </c>
      <c r="BB71" s="85">
        <f t="shared" si="28"/>
        <v>0</v>
      </c>
      <c r="BC71" s="85">
        <f t="shared" si="28"/>
        <v>0</v>
      </c>
      <c r="BD71" s="85">
        <f t="shared" si="28"/>
        <v>0</v>
      </c>
      <c r="BE71" s="85">
        <f t="shared" si="28"/>
        <v>0</v>
      </c>
      <c r="BF71" s="85">
        <f t="shared" si="28"/>
        <v>0</v>
      </c>
      <c r="BG71" s="85">
        <f t="shared" si="28"/>
        <v>0</v>
      </c>
      <c r="BH71" s="85">
        <f t="shared" si="28"/>
        <v>0</v>
      </c>
      <c r="BI71" s="85">
        <f t="shared" si="28"/>
        <v>0</v>
      </c>
      <c r="BJ71" s="85">
        <f t="shared" si="28"/>
        <v>0</v>
      </c>
      <c r="BK71" s="85">
        <f t="shared" si="28"/>
        <v>0</v>
      </c>
      <c r="BL71" s="85">
        <f t="shared" si="28"/>
        <v>0</v>
      </c>
      <c r="BM71" s="85">
        <f t="shared" si="28"/>
        <v>0</v>
      </c>
      <c r="BN71" s="85">
        <f t="shared" si="28"/>
        <v>0</v>
      </c>
      <c r="BO71" s="85">
        <f t="shared" si="28"/>
        <v>0</v>
      </c>
      <c r="BP71" s="85">
        <f t="shared" si="28"/>
        <v>0</v>
      </c>
    </row>
    <row r="72" spans="1:68" x14ac:dyDescent="0.25">
      <c r="A72" s="88" t="str">
        <f t="shared" si="22"/>
        <v>COO</v>
      </c>
      <c r="B72" s="96" t="s">
        <v>96</v>
      </c>
    </row>
    <row r="73" spans="1:68" x14ac:dyDescent="0.25">
      <c r="A73" s="88" t="str">
        <f t="shared" si="22"/>
        <v>COO</v>
      </c>
      <c r="B73" s="96" t="s">
        <v>97</v>
      </c>
      <c r="E73" s="79" t="s">
        <v>130</v>
      </c>
      <c r="F73" s="98">
        <v>42705</v>
      </c>
      <c r="G73" s="96"/>
      <c r="H73" s="97">
        <v>0</v>
      </c>
      <c r="I73" s="80">
        <f t="shared" ref="I73:BP73" si="29">IF(MONTH(I$8)=MONTH($F73),$H73,0)</f>
        <v>0</v>
      </c>
      <c r="J73" s="80">
        <f t="shared" si="29"/>
        <v>0</v>
      </c>
      <c r="K73" s="80">
        <f t="shared" si="29"/>
        <v>0</v>
      </c>
      <c r="L73" s="80">
        <f t="shared" si="29"/>
        <v>0</v>
      </c>
      <c r="M73" s="80">
        <f t="shared" si="29"/>
        <v>0</v>
      </c>
      <c r="N73" s="80">
        <f t="shared" si="29"/>
        <v>0</v>
      </c>
      <c r="O73" s="80">
        <f t="shared" si="29"/>
        <v>0</v>
      </c>
      <c r="P73" s="80">
        <f t="shared" si="29"/>
        <v>0</v>
      </c>
      <c r="Q73" s="80">
        <f t="shared" si="29"/>
        <v>0</v>
      </c>
      <c r="R73" s="80">
        <f t="shared" si="29"/>
        <v>0</v>
      </c>
      <c r="S73" s="80">
        <f t="shared" si="29"/>
        <v>0</v>
      </c>
      <c r="T73" s="80">
        <f t="shared" si="29"/>
        <v>0</v>
      </c>
      <c r="U73" s="80">
        <f t="shared" si="29"/>
        <v>0</v>
      </c>
      <c r="V73" s="80">
        <f t="shared" si="29"/>
        <v>0</v>
      </c>
      <c r="W73" s="80">
        <f t="shared" si="29"/>
        <v>0</v>
      </c>
      <c r="X73" s="80">
        <f t="shared" si="29"/>
        <v>0</v>
      </c>
      <c r="Y73" s="80">
        <f t="shared" si="29"/>
        <v>0</v>
      </c>
      <c r="Z73" s="80">
        <f t="shared" si="29"/>
        <v>0</v>
      </c>
      <c r="AA73" s="80">
        <f t="shared" si="29"/>
        <v>0</v>
      </c>
      <c r="AB73" s="80">
        <f t="shared" si="29"/>
        <v>0</v>
      </c>
      <c r="AC73" s="80">
        <f t="shared" si="29"/>
        <v>0</v>
      </c>
      <c r="AD73" s="80">
        <f t="shared" si="29"/>
        <v>0</v>
      </c>
      <c r="AE73" s="80">
        <f t="shared" si="29"/>
        <v>0</v>
      </c>
      <c r="AF73" s="80">
        <f t="shared" si="29"/>
        <v>0</v>
      </c>
      <c r="AG73" s="80">
        <f t="shared" si="29"/>
        <v>0</v>
      </c>
      <c r="AH73" s="80">
        <f t="shared" si="29"/>
        <v>0</v>
      </c>
      <c r="AI73" s="80">
        <f t="shared" si="29"/>
        <v>0</v>
      </c>
      <c r="AJ73" s="80">
        <f t="shared" si="29"/>
        <v>0</v>
      </c>
      <c r="AK73" s="80">
        <f t="shared" si="29"/>
        <v>0</v>
      </c>
      <c r="AL73" s="80">
        <f t="shared" si="29"/>
        <v>0</v>
      </c>
      <c r="AM73" s="80">
        <f t="shared" si="29"/>
        <v>0</v>
      </c>
      <c r="AN73" s="80">
        <f t="shared" si="29"/>
        <v>0</v>
      </c>
      <c r="AO73" s="80">
        <f t="shared" si="29"/>
        <v>0</v>
      </c>
      <c r="AP73" s="80">
        <f t="shared" si="29"/>
        <v>0</v>
      </c>
      <c r="AQ73" s="80">
        <f t="shared" si="29"/>
        <v>0</v>
      </c>
      <c r="AR73" s="80">
        <f t="shared" si="29"/>
        <v>0</v>
      </c>
      <c r="AS73" s="80">
        <f t="shared" si="29"/>
        <v>0</v>
      </c>
      <c r="AT73" s="80">
        <f t="shared" si="29"/>
        <v>0</v>
      </c>
      <c r="AU73" s="80">
        <f t="shared" si="29"/>
        <v>0</v>
      </c>
      <c r="AV73" s="80">
        <f t="shared" si="29"/>
        <v>0</v>
      </c>
      <c r="AW73" s="80">
        <f t="shared" si="29"/>
        <v>0</v>
      </c>
      <c r="AX73" s="80">
        <f t="shared" si="29"/>
        <v>0</v>
      </c>
      <c r="AY73" s="80">
        <f t="shared" si="29"/>
        <v>0</v>
      </c>
      <c r="AZ73" s="80">
        <f t="shared" si="29"/>
        <v>0</v>
      </c>
      <c r="BA73" s="80">
        <f t="shared" si="29"/>
        <v>0</v>
      </c>
      <c r="BB73" s="80">
        <f t="shared" si="29"/>
        <v>0</v>
      </c>
      <c r="BC73" s="80">
        <f t="shared" si="29"/>
        <v>0</v>
      </c>
      <c r="BD73" s="80">
        <f t="shared" si="29"/>
        <v>0</v>
      </c>
      <c r="BE73" s="80">
        <f t="shared" si="29"/>
        <v>0</v>
      </c>
      <c r="BF73" s="80">
        <f t="shared" si="29"/>
        <v>0</v>
      </c>
      <c r="BG73" s="80">
        <f t="shared" si="29"/>
        <v>0</v>
      </c>
      <c r="BH73" s="80">
        <f t="shared" si="29"/>
        <v>0</v>
      </c>
      <c r="BI73" s="80">
        <f t="shared" si="29"/>
        <v>0</v>
      </c>
      <c r="BJ73" s="80">
        <f t="shared" si="29"/>
        <v>0</v>
      </c>
      <c r="BK73" s="80">
        <f t="shared" si="29"/>
        <v>0</v>
      </c>
      <c r="BL73" s="80">
        <f t="shared" si="29"/>
        <v>0</v>
      </c>
      <c r="BM73" s="80">
        <f t="shared" si="29"/>
        <v>0</v>
      </c>
      <c r="BN73" s="80">
        <f t="shared" si="29"/>
        <v>0</v>
      </c>
      <c r="BO73" s="80">
        <f t="shared" si="29"/>
        <v>0</v>
      </c>
      <c r="BP73" s="80">
        <f t="shared" si="29"/>
        <v>0</v>
      </c>
    </row>
    <row r="74" spans="1:68" x14ac:dyDescent="0.25">
      <c r="A74" s="88" t="str">
        <f t="shared" si="22"/>
        <v>COO</v>
      </c>
      <c r="B74" s="96" t="s">
        <v>98</v>
      </c>
      <c r="I74" s="80">
        <f t="shared" ref="I74:BP74" si="30">IF(OR(MONTH(I$8)=3,MONTH(I$8)=6,MONTH(I$8)=9,MONTH(I$8)=12),$H74,0)</f>
        <v>0</v>
      </c>
      <c r="J74" s="80">
        <f t="shared" si="30"/>
        <v>0</v>
      </c>
      <c r="K74" s="80">
        <f t="shared" si="30"/>
        <v>0</v>
      </c>
      <c r="L74" s="80">
        <f t="shared" si="30"/>
        <v>0</v>
      </c>
      <c r="M74" s="80">
        <f t="shared" si="30"/>
        <v>0</v>
      </c>
      <c r="N74" s="80">
        <f t="shared" si="30"/>
        <v>0</v>
      </c>
      <c r="O74" s="80">
        <f t="shared" si="30"/>
        <v>0</v>
      </c>
      <c r="P74" s="80">
        <f t="shared" si="30"/>
        <v>0</v>
      </c>
      <c r="Q74" s="80">
        <f t="shared" si="30"/>
        <v>0</v>
      </c>
      <c r="R74" s="80">
        <f t="shared" si="30"/>
        <v>0</v>
      </c>
      <c r="S74" s="80">
        <f t="shared" si="30"/>
        <v>0</v>
      </c>
      <c r="T74" s="80">
        <f t="shared" si="30"/>
        <v>0</v>
      </c>
      <c r="U74" s="80">
        <f t="shared" si="30"/>
        <v>0</v>
      </c>
      <c r="V74" s="80">
        <f t="shared" si="30"/>
        <v>0</v>
      </c>
      <c r="W74" s="80">
        <f t="shared" si="30"/>
        <v>0</v>
      </c>
      <c r="X74" s="80">
        <f t="shared" si="30"/>
        <v>0</v>
      </c>
      <c r="Y74" s="80">
        <f t="shared" si="30"/>
        <v>0</v>
      </c>
      <c r="Z74" s="80">
        <f t="shared" si="30"/>
        <v>0</v>
      </c>
      <c r="AA74" s="80">
        <f t="shared" si="30"/>
        <v>0</v>
      </c>
      <c r="AB74" s="80">
        <f t="shared" si="30"/>
        <v>0</v>
      </c>
      <c r="AC74" s="80">
        <f t="shared" si="30"/>
        <v>0</v>
      </c>
      <c r="AD74" s="80">
        <f t="shared" si="30"/>
        <v>0</v>
      </c>
      <c r="AE74" s="80">
        <f t="shared" si="30"/>
        <v>0</v>
      </c>
      <c r="AF74" s="80">
        <f t="shared" si="30"/>
        <v>0</v>
      </c>
      <c r="AG74" s="80">
        <f t="shared" si="30"/>
        <v>0</v>
      </c>
      <c r="AH74" s="80">
        <f t="shared" si="30"/>
        <v>0</v>
      </c>
      <c r="AI74" s="80">
        <f t="shared" si="30"/>
        <v>0</v>
      </c>
      <c r="AJ74" s="80">
        <f t="shared" si="30"/>
        <v>0</v>
      </c>
      <c r="AK74" s="80">
        <f t="shared" si="30"/>
        <v>0</v>
      </c>
      <c r="AL74" s="80">
        <f t="shared" si="30"/>
        <v>0</v>
      </c>
      <c r="AM74" s="80">
        <f t="shared" si="30"/>
        <v>0</v>
      </c>
      <c r="AN74" s="80">
        <f t="shared" si="30"/>
        <v>0</v>
      </c>
      <c r="AO74" s="80">
        <f t="shared" si="30"/>
        <v>0</v>
      </c>
      <c r="AP74" s="80">
        <f t="shared" si="30"/>
        <v>0</v>
      </c>
      <c r="AQ74" s="80">
        <f t="shared" si="30"/>
        <v>0</v>
      </c>
      <c r="AR74" s="80">
        <f t="shared" si="30"/>
        <v>0</v>
      </c>
      <c r="AS74" s="80">
        <f t="shared" si="30"/>
        <v>0</v>
      </c>
      <c r="AT74" s="80">
        <f t="shared" si="30"/>
        <v>0</v>
      </c>
      <c r="AU74" s="80">
        <f t="shared" si="30"/>
        <v>0</v>
      </c>
      <c r="AV74" s="80">
        <f t="shared" si="30"/>
        <v>0</v>
      </c>
      <c r="AW74" s="80">
        <f t="shared" si="30"/>
        <v>0</v>
      </c>
      <c r="AX74" s="80">
        <f t="shared" si="30"/>
        <v>0</v>
      </c>
      <c r="AY74" s="80">
        <f t="shared" si="30"/>
        <v>0</v>
      </c>
      <c r="AZ74" s="80">
        <f t="shared" si="30"/>
        <v>0</v>
      </c>
      <c r="BA74" s="80">
        <f t="shared" si="30"/>
        <v>0</v>
      </c>
      <c r="BB74" s="80">
        <f t="shared" si="30"/>
        <v>0</v>
      </c>
      <c r="BC74" s="80">
        <f t="shared" si="30"/>
        <v>0</v>
      </c>
      <c r="BD74" s="80">
        <f t="shared" si="30"/>
        <v>0</v>
      </c>
      <c r="BE74" s="80">
        <f t="shared" si="30"/>
        <v>0</v>
      </c>
      <c r="BF74" s="80">
        <f t="shared" si="30"/>
        <v>0</v>
      </c>
      <c r="BG74" s="80">
        <f t="shared" si="30"/>
        <v>0</v>
      </c>
      <c r="BH74" s="80">
        <f t="shared" si="30"/>
        <v>0</v>
      </c>
      <c r="BI74" s="80">
        <f t="shared" si="30"/>
        <v>0</v>
      </c>
      <c r="BJ74" s="80">
        <f t="shared" si="30"/>
        <v>0</v>
      </c>
      <c r="BK74" s="80">
        <f t="shared" si="30"/>
        <v>0</v>
      </c>
      <c r="BL74" s="80">
        <f t="shared" si="30"/>
        <v>0</v>
      </c>
      <c r="BM74" s="80">
        <f t="shared" si="30"/>
        <v>0</v>
      </c>
      <c r="BN74" s="80">
        <f t="shared" si="30"/>
        <v>0</v>
      </c>
      <c r="BO74" s="80">
        <f t="shared" si="30"/>
        <v>0</v>
      </c>
      <c r="BP74" s="80">
        <f t="shared" si="30"/>
        <v>0</v>
      </c>
    </row>
    <row r="75" spans="1:68" x14ac:dyDescent="0.25">
      <c r="A75" s="88" t="str">
        <f t="shared" si="22"/>
        <v>COO</v>
      </c>
      <c r="B75" s="96" t="s">
        <v>99</v>
      </c>
      <c r="E75" s="79" t="s">
        <v>131</v>
      </c>
      <c r="F75" s="96"/>
      <c r="G75" s="96"/>
      <c r="H75" s="97">
        <v>0</v>
      </c>
      <c r="I75" s="80">
        <f t="shared" ref="I75:BP75" si="31">IF(ISODD(MONTH(I$8)),$H75,0)</f>
        <v>0</v>
      </c>
      <c r="J75" s="80">
        <f>IF(ISODD(MONTH(J$8)),$H75,0)</f>
        <v>0</v>
      </c>
      <c r="K75" s="80">
        <f t="shared" si="31"/>
        <v>0</v>
      </c>
      <c r="L75" s="80">
        <f t="shared" si="31"/>
        <v>0</v>
      </c>
      <c r="M75" s="80">
        <f t="shared" si="31"/>
        <v>0</v>
      </c>
      <c r="N75" s="80">
        <f t="shared" si="31"/>
        <v>0</v>
      </c>
      <c r="O75" s="80">
        <f t="shared" si="31"/>
        <v>0</v>
      </c>
      <c r="P75" s="80">
        <f t="shared" si="31"/>
        <v>0</v>
      </c>
      <c r="Q75" s="80">
        <f t="shared" si="31"/>
        <v>0</v>
      </c>
      <c r="R75" s="80">
        <f t="shared" si="31"/>
        <v>0</v>
      </c>
      <c r="S75" s="80">
        <f t="shared" si="31"/>
        <v>0</v>
      </c>
      <c r="T75" s="80">
        <f t="shared" si="31"/>
        <v>0</v>
      </c>
      <c r="U75" s="80">
        <f t="shared" si="31"/>
        <v>0</v>
      </c>
      <c r="V75" s="80">
        <f t="shared" si="31"/>
        <v>0</v>
      </c>
      <c r="W75" s="80">
        <f t="shared" si="31"/>
        <v>0</v>
      </c>
      <c r="X75" s="80">
        <f t="shared" si="31"/>
        <v>0</v>
      </c>
      <c r="Y75" s="80">
        <f t="shared" si="31"/>
        <v>0</v>
      </c>
      <c r="Z75" s="80">
        <f t="shared" si="31"/>
        <v>0</v>
      </c>
      <c r="AA75" s="80">
        <f t="shared" si="31"/>
        <v>0</v>
      </c>
      <c r="AB75" s="80">
        <f t="shared" si="31"/>
        <v>0</v>
      </c>
      <c r="AC75" s="80">
        <f t="shared" si="31"/>
        <v>0</v>
      </c>
      <c r="AD75" s="80">
        <f t="shared" si="31"/>
        <v>0</v>
      </c>
      <c r="AE75" s="80">
        <f t="shared" si="31"/>
        <v>0</v>
      </c>
      <c r="AF75" s="80">
        <f t="shared" si="31"/>
        <v>0</v>
      </c>
      <c r="AG75" s="80">
        <f t="shared" si="31"/>
        <v>0</v>
      </c>
      <c r="AH75" s="80">
        <f t="shared" si="31"/>
        <v>0</v>
      </c>
      <c r="AI75" s="80">
        <f t="shared" si="31"/>
        <v>0</v>
      </c>
      <c r="AJ75" s="80">
        <f t="shared" si="31"/>
        <v>0</v>
      </c>
      <c r="AK75" s="80">
        <f t="shared" si="31"/>
        <v>0</v>
      </c>
      <c r="AL75" s="80">
        <f t="shared" si="31"/>
        <v>0</v>
      </c>
      <c r="AM75" s="80">
        <f t="shared" si="31"/>
        <v>0</v>
      </c>
      <c r="AN75" s="80">
        <f t="shared" si="31"/>
        <v>0</v>
      </c>
      <c r="AO75" s="80">
        <f t="shared" si="31"/>
        <v>0</v>
      </c>
      <c r="AP75" s="80">
        <f t="shared" si="31"/>
        <v>0</v>
      </c>
      <c r="AQ75" s="80">
        <f t="shared" si="31"/>
        <v>0</v>
      </c>
      <c r="AR75" s="80">
        <f t="shared" si="31"/>
        <v>0</v>
      </c>
      <c r="AS75" s="80">
        <f t="shared" si="31"/>
        <v>0</v>
      </c>
      <c r="AT75" s="80">
        <f t="shared" si="31"/>
        <v>0</v>
      </c>
      <c r="AU75" s="80">
        <f t="shared" si="31"/>
        <v>0</v>
      </c>
      <c r="AV75" s="80">
        <f t="shared" si="31"/>
        <v>0</v>
      </c>
      <c r="AW75" s="80">
        <f t="shared" si="31"/>
        <v>0</v>
      </c>
      <c r="AX75" s="80">
        <f t="shared" si="31"/>
        <v>0</v>
      </c>
      <c r="AY75" s="80">
        <f t="shared" si="31"/>
        <v>0</v>
      </c>
      <c r="AZ75" s="80">
        <f t="shared" si="31"/>
        <v>0</v>
      </c>
      <c r="BA75" s="80">
        <f t="shared" si="31"/>
        <v>0</v>
      </c>
      <c r="BB75" s="80">
        <f t="shared" si="31"/>
        <v>0</v>
      </c>
      <c r="BC75" s="80">
        <f t="shared" si="31"/>
        <v>0</v>
      </c>
      <c r="BD75" s="80">
        <f t="shared" si="31"/>
        <v>0</v>
      </c>
      <c r="BE75" s="80">
        <f t="shared" si="31"/>
        <v>0</v>
      </c>
      <c r="BF75" s="80">
        <f t="shared" si="31"/>
        <v>0</v>
      </c>
      <c r="BG75" s="80">
        <f t="shared" si="31"/>
        <v>0</v>
      </c>
      <c r="BH75" s="80">
        <f t="shared" si="31"/>
        <v>0</v>
      </c>
      <c r="BI75" s="80">
        <f t="shared" si="31"/>
        <v>0</v>
      </c>
      <c r="BJ75" s="80">
        <f t="shared" si="31"/>
        <v>0</v>
      </c>
      <c r="BK75" s="80">
        <f t="shared" si="31"/>
        <v>0</v>
      </c>
      <c r="BL75" s="80">
        <f t="shared" si="31"/>
        <v>0</v>
      </c>
      <c r="BM75" s="80">
        <f t="shared" si="31"/>
        <v>0</v>
      </c>
      <c r="BN75" s="80">
        <f t="shared" si="31"/>
        <v>0</v>
      </c>
      <c r="BO75" s="80">
        <f t="shared" si="31"/>
        <v>0</v>
      </c>
      <c r="BP75" s="80">
        <f t="shared" si="31"/>
        <v>0</v>
      </c>
    </row>
    <row r="76" spans="1:68" x14ac:dyDescent="0.25">
      <c r="A76" s="88" t="str">
        <f t="shared" si="22"/>
        <v>COO</v>
      </c>
      <c r="B76" s="96" t="s">
        <v>100</v>
      </c>
      <c r="E76" s="79" t="s">
        <v>132</v>
      </c>
      <c r="F76" s="98">
        <v>42005</v>
      </c>
      <c r="G76" s="98">
        <v>44196</v>
      </c>
      <c r="H76" s="97">
        <v>0</v>
      </c>
      <c r="I76" s="85">
        <f t="shared" ref="I76:BP76" si="32">IF(AND($F76&lt;=I$6,$G76&gt;=I$7),$H76,0)</f>
        <v>0</v>
      </c>
      <c r="J76" s="85">
        <f t="shared" si="32"/>
        <v>0</v>
      </c>
      <c r="K76" s="85">
        <f t="shared" si="32"/>
        <v>0</v>
      </c>
      <c r="L76" s="85">
        <f t="shared" si="32"/>
        <v>0</v>
      </c>
      <c r="M76" s="85">
        <f t="shared" si="32"/>
        <v>0</v>
      </c>
      <c r="N76" s="85">
        <f t="shared" si="32"/>
        <v>0</v>
      </c>
      <c r="O76" s="85">
        <f t="shared" si="32"/>
        <v>0</v>
      </c>
      <c r="P76" s="85">
        <f t="shared" si="32"/>
        <v>0</v>
      </c>
      <c r="Q76" s="85">
        <f t="shared" si="32"/>
        <v>0</v>
      </c>
      <c r="R76" s="85">
        <f t="shared" si="32"/>
        <v>0</v>
      </c>
      <c r="S76" s="85">
        <f t="shared" si="32"/>
        <v>0</v>
      </c>
      <c r="T76" s="85">
        <f t="shared" si="32"/>
        <v>0</v>
      </c>
      <c r="U76" s="85">
        <f t="shared" si="32"/>
        <v>0</v>
      </c>
      <c r="V76" s="85">
        <f t="shared" si="32"/>
        <v>0</v>
      </c>
      <c r="W76" s="85">
        <f t="shared" si="32"/>
        <v>0</v>
      </c>
      <c r="X76" s="85">
        <f t="shared" si="32"/>
        <v>0</v>
      </c>
      <c r="Y76" s="85">
        <f t="shared" si="32"/>
        <v>0</v>
      </c>
      <c r="Z76" s="85">
        <f t="shared" si="32"/>
        <v>0</v>
      </c>
      <c r="AA76" s="85">
        <f t="shared" si="32"/>
        <v>0</v>
      </c>
      <c r="AB76" s="85">
        <f t="shared" si="32"/>
        <v>0</v>
      </c>
      <c r="AC76" s="85">
        <f t="shared" si="32"/>
        <v>0</v>
      </c>
      <c r="AD76" s="85">
        <f t="shared" si="32"/>
        <v>0</v>
      </c>
      <c r="AE76" s="85">
        <f t="shared" si="32"/>
        <v>0</v>
      </c>
      <c r="AF76" s="85">
        <f t="shared" si="32"/>
        <v>0</v>
      </c>
      <c r="AG76" s="85">
        <f t="shared" si="32"/>
        <v>0</v>
      </c>
      <c r="AH76" s="85">
        <f t="shared" si="32"/>
        <v>0</v>
      </c>
      <c r="AI76" s="85">
        <f t="shared" si="32"/>
        <v>0</v>
      </c>
      <c r="AJ76" s="85">
        <f t="shared" si="32"/>
        <v>0</v>
      </c>
      <c r="AK76" s="85">
        <f t="shared" si="32"/>
        <v>0</v>
      </c>
      <c r="AL76" s="85">
        <f t="shared" si="32"/>
        <v>0</v>
      </c>
      <c r="AM76" s="85">
        <f t="shared" si="32"/>
        <v>0</v>
      </c>
      <c r="AN76" s="85">
        <f t="shared" si="32"/>
        <v>0</v>
      </c>
      <c r="AO76" s="85">
        <f t="shared" si="32"/>
        <v>0</v>
      </c>
      <c r="AP76" s="85">
        <f t="shared" si="32"/>
        <v>0</v>
      </c>
      <c r="AQ76" s="85">
        <f t="shared" si="32"/>
        <v>0</v>
      </c>
      <c r="AR76" s="85">
        <f t="shared" si="32"/>
        <v>0</v>
      </c>
      <c r="AS76" s="85">
        <f t="shared" si="32"/>
        <v>0</v>
      </c>
      <c r="AT76" s="85">
        <f t="shared" si="32"/>
        <v>0</v>
      </c>
      <c r="AU76" s="85">
        <f t="shared" si="32"/>
        <v>0</v>
      </c>
      <c r="AV76" s="85">
        <f t="shared" si="32"/>
        <v>0</v>
      </c>
      <c r="AW76" s="85">
        <f t="shared" si="32"/>
        <v>0</v>
      </c>
      <c r="AX76" s="85">
        <f t="shared" si="32"/>
        <v>0</v>
      </c>
      <c r="AY76" s="85">
        <f t="shared" si="32"/>
        <v>0</v>
      </c>
      <c r="AZ76" s="85">
        <f t="shared" si="32"/>
        <v>0</v>
      </c>
      <c r="BA76" s="85">
        <f t="shared" si="32"/>
        <v>0</v>
      </c>
      <c r="BB76" s="85">
        <f t="shared" si="32"/>
        <v>0</v>
      </c>
      <c r="BC76" s="85">
        <f t="shared" si="32"/>
        <v>0</v>
      </c>
      <c r="BD76" s="85">
        <f t="shared" si="32"/>
        <v>0</v>
      </c>
      <c r="BE76" s="85">
        <f t="shared" si="32"/>
        <v>0</v>
      </c>
      <c r="BF76" s="85">
        <f t="shared" si="32"/>
        <v>0</v>
      </c>
      <c r="BG76" s="85">
        <f t="shared" si="32"/>
        <v>0</v>
      </c>
      <c r="BH76" s="85">
        <f t="shared" si="32"/>
        <v>0</v>
      </c>
      <c r="BI76" s="85">
        <f t="shared" si="32"/>
        <v>0</v>
      </c>
      <c r="BJ76" s="85">
        <f t="shared" si="32"/>
        <v>0</v>
      </c>
      <c r="BK76" s="85">
        <f t="shared" si="32"/>
        <v>0</v>
      </c>
      <c r="BL76" s="85">
        <f t="shared" si="32"/>
        <v>0</v>
      </c>
      <c r="BM76" s="85">
        <f t="shared" si="32"/>
        <v>0</v>
      </c>
      <c r="BN76" s="85">
        <f t="shared" si="32"/>
        <v>0</v>
      </c>
      <c r="BO76" s="85">
        <f t="shared" si="32"/>
        <v>0</v>
      </c>
      <c r="BP76" s="85">
        <f t="shared" si="32"/>
        <v>0</v>
      </c>
    </row>
    <row r="77" spans="1:68" x14ac:dyDescent="0.25">
      <c r="A77" s="88" t="str">
        <f t="shared" si="22"/>
        <v>COO</v>
      </c>
      <c r="B77" s="96" t="s">
        <v>101</v>
      </c>
      <c r="E77" s="79" t="s">
        <v>127</v>
      </c>
      <c r="F77" s="96"/>
      <c r="G77" s="96"/>
      <c r="H77" s="97">
        <v>0</v>
      </c>
      <c r="I77" s="80">
        <f t="shared" ref="I77:Z80" si="33">$H77</f>
        <v>0</v>
      </c>
      <c r="J77" s="80">
        <f t="shared" si="33"/>
        <v>0</v>
      </c>
      <c r="K77" s="80">
        <f t="shared" si="33"/>
        <v>0</v>
      </c>
      <c r="L77" s="80">
        <f t="shared" si="33"/>
        <v>0</v>
      </c>
      <c r="M77" s="80">
        <f t="shared" si="33"/>
        <v>0</v>
      </c>
      <c r="N77" s="80">
        <f t="shared" si="33"/>
        <v>0</v>
      </c>
      <c r="O77" s="80">
        <f t="shared" si="33"/>
        <v>0</v>
      </c>
      <c r="P77" s="80">
        <f t="shared" si="33"/>
        <v>0</v>
      </c>
      <c r="Q77" s="80">
        <f t="shared" si="33"/>
        <v>0</v>
      </c>
      <c r="R77" s="80">
        <f t="shared" si="33"/>
        <v>0</v>
      </c>
      <c r="S77" s="80">
        <f t="shared" si="33"/>
        <v>0</v>
      </c>
      <c r="T77" s="80">
        <f t="shared" si="33"/>
        <v>0</v>
      </c>
      <c r="U77" s="80">
        <f t="shared" si="33"/>
        <v>0</v>
      </c>
      <c r="V77" s="80">
        <f t="shared" si="33"/>
        <v>0</v>
      </c>
      <c r="W77" s="80">
        <f t="shared" si="33"/>
        <v>0</v>
      </c>
      <c r="X77" s="80">
        <f t="shared" si="33"/>
        <v>0</v>
      </c>
      <c r="Y77" s="80">
        <f t="shared" si="33"/>
        <v>0</v>
      </c>
      <c r="Z77" s="80">
        <f t="shared" si="33"/>
        <v>0</v>
      </c>
      <c r="AA77" s="80">
        <f t="shared" ref="AA77:AP78" si="34">$H77</f>
        <v>0</v>
      </c>
      <c r="AB77" s="80">
        <f t="shared" si="34"/>
        <v>0</v>
      </c>
      <c r="AC77" s="80">
        <f t="shared" si="34"/>
        <v>0</v>
      </c>
      <c r="AD77" s="80">
        <f t="shared" si="34"/>
        <v>0</v>
      </c>
      <c r="AE77" s="80">
        <f t="shared" si="34"/>
        <v>0</v>
      </c>
      <c r="AF77" s="80">
        <f t="shared" si="34"/>
        <v>0</v>
      </c>
      <c r="AG77" s="80">
        <f t="shared" si="34"/>
        <v>0</v>
      </c>
      <c r="AH77" s="80">
        <f t="shared" si="34"/>
        <v>0</v>
      </c>
      <c r="AI77" s="80">
        <f t="shared" si="34"/>
        <v>0</v>
      </c>
      <c r="AJ77" s="80">
        <f t="shared" si="34"/>
        <v>0</v>
      </c>
      <c r="AK77" s="80">
        <f t="shared" si="34"/>
        <v>0</v>
      </c>
      <c r="AL77" s="80">
        <f t="shared" si="34"/>
        <v>0</v>
      </c>
      <c r="AM77" s="80">
        <f t="shared" si="34"/>
        <v>0</v>
      </c>
      <c r="AN77" s="80">
        <f t="shared" si="34"/>
        <v>0</v>
      </c>
      <c r="AO77" s="80">
        <f t="shared" si="34"/>
        <v>0</v>
      </c>
      <c r="AP77" s="80">
        <f t="shared" si="34"/>
        <v>0</v>
      </c>
      <c r="AQ77" s="80">
        <f t="shared" ref="AQ77:BF78" si="35">$H77</f>
        <v>0</v>
      </c>
      <c r="AR77" s="80">
        <f t="shared" si="35"/>
        <v>0</v>
      </c>
      <c r="AS77" s="80">
        <f t="shared" si="35"/>
        <v>0</v>
      </c>
      <c r="AT77" s="80">
        <f t="shared" si="35"/>
        <v>0</v>
      </c>
      <c r="AU77" s="80">
        <f t="shared" si="35"/>
        <v>0</v>
      </c>
      <c r="AV77" s="80">
        <f t="shared" si="35"/>
        <v>0</v>
      </c>
      <c r="AW77" s="80">
        <f t="shared" si="35"/>
        <v>0</v>
      </c>
      <c r="AX77" s="80">
        <f t="shared" si="35"/>
        <v>0</v>
      </c>
      <c r="AY77" s="80">
        <f t="shared" si="35"/>
        <v>0</v>
      </c>
      <c r="AZ77" s="80">
        <f t="shared" si="35"/>
        <v>0</v>
      </c>
      <c r="BA77" s="80">
        <f t="shared" si="35"/>
        <v>0</v>
      </c>
      <c r="BB77" s="80">
        <f t="shared" si="35"/>
        <v>0</v>
      </c>
      <c r="BC77" s="80">
        <f t="shared" si="35"/>
        <v>0</v>
      </c>
      <c r="BD77" s="80">
        <f t="shared" si="35"/>
        <v>0</v>
      </c>
      <c r="BE77" s="80">
        <f t="shared" si="35"/>
        <v>0</v>
      </c>
      <c r="BF77" s="80">
        <f t="shared" si="35"/>
        <v>0</v>
      </c>
      <c r="BG77" s="80">
        <f t="shared" ref="BE77:BP78" si="36">$H77</f>
        <v>0</v>
      </c>
      <c r="BH77" s="80">
        <f t="shared" si="36"/>
        <v>0</v>
      </c>
      <c r="BI77" s="80">
        <f t="shared" si="36"/>
        <v>0</v>
      </c>
      <c r="BJ77" s="80">
        <f t="shared" si="36"/>
        <v>0</v>
      </c>
      <c r="BK77" s="80">
        <f t="shared" si="36"/>
        <v>0</v>
      </c>
      <c r="BL77" s="80">
        <f t="shared" si="36"/>
        <v>0</v>
      </c>
      <c r="BM77" s="80">
        <f t="shared" si="36"/>
        <v>0</v>
      </c>
      <c r="BN77" s="80">
        <f t="shared" si="36"/>
        <v>0</v>
      </c>
      <c r="BO77" s="80">
        <f t="shared" si="36"/>
        <v>0</v>
      </c>
      <c r="BP77" s="80">
        <f t="shared" si="36"/>
        <v>0</v>
      </c>
    </row>
    <row r="78" spans="1:68" x14ac:dyDescent="0.25">
      <c r="A78" s="88" t="str">
        <f t="shared" si="22"/>
        <v>COO</v>
      </c>
      <c r="B78" s="96" t="s">
        <v>102</v>
      </c>
      <c r="E78" s="79" t="s">
        <v>127</v>
      </c>
      <c r="F78" s="96"/>
      <c r="G78" s="96"/>
      <c r="H78" s="97">
        <v>0</v>
      </c>
      <c r="I78" s="80">
        <f t="shared" si="33"/>
        <v>0</v>
      </c>
      <c r="J78" s="80">
        <f t="shared" si="33"/>
        <v>0</v>
      </c>
      <c r="K78" s="80">
        <f t="shared" si="33"/>
        <v>0</v>
      </c>
      <c r="L78" s="80">
        <f t="shared" si="33"/>
        <v>0</v>
      </c>
      <c r="M78" s="80">
        <f t="shared" si="33"/>
        <v>0</v>
      </c>
      <c r="N78" s="80">
        <f t="shared" si="33"/>
        <v>0</v>
      </c>
      <c r="O78" s="80">
        <f t="shared" si="33"/>
        <v>0</v>
      </c>
      <c r="P78" s="80">
        <f t="shared" si="33"/>
        <v>0</v>
      </c>
      <c r="Q78" s="80">
        <f t="shared" si="33"/>
        <v>0</v>
      </c>
      <c r="R78" s="80">
        <f t="shared" si="33"/>
        <v>0</v>
      </c>
      <c r="S78" s="80">
        <f t="shared" si="33"/>
        <v>0</v>
      </c>
      <c r="T78" s="80">
        <f t="shared" si="33"/>
        <v>0</v>
      </c>
      <c r="U78" s="80">
        <f t="shared" si="33"/>
        <v>0</v>
      </c>
      <c r="V78" s="80">
        <f t="shared" si="33"/>
        <v>0</v>
      </c>
      <c r="W78" s="80">
        <f t="shared" si="33"/>
        <v>0</v>
      </c>
      <c r="X78" s="80">
        <f t="shared" si="33"/>
        <v>0</v>
      </c>
      <c r="Y78" s="80">
        <f t="shared" si="33"/>
        <v>0</v>
      </c>
      <c r="Z78" s="80">
        <f t="shared" si="33"/>
        <v>0</v>
      </c>
      <c r="AA78" s="80">
        <f t="shared" si="34"/>
        <v>0</v>
      </c>
      <c r="AB78" s="80">
        <f t="shared" si="34"/>
        <v>0</v>
      </c>
      <c r="AC78" s="80">
        <f t="shared" si="34"/>
        <v>0</v>
      </c>
      <c r="AD78" s="80">
        <f t="shared" si="34"/>
        <v>0</v>
      </c>
      <c r="AE78" s="80">
        <f t="shared" si="34"/>
        <v>0</v>
      </c>
      <c r="AF78" s="80">
        <f t="shared" si="34"/>
        <v>0</v>
      </c>
      <c r="AG78" s="80">
        <f t="shared" si="34"/>
        <v>0</v>
      </c>
      <c r="AH78" s="80">
        <f t="shared" si="34"/>
        <v>0</v>
      </c>
      <c r="AI78" s="80">
        <f t="shared" si="34"/>
        <v>0</v>
      </c>
      <c r="AJ78" s="80">
        <f t="shared" si="34"/>
        <v>0</v>
      </c>
      <c r="AK78" s="80">
        <f t="shared" si="34"/>
        <v>0</v>
      </c>
      <c r="AL78" s="80">
        <f t="shared" si="34"/>
        <v>0</v>
      </c>
      <c r="AM78" s="80">
        <f t="shared" si="34"/>
        <v>0</v>
      </c>
      <c r="AN78" s="80">
        <f t="shared" si="34"/>
        <v>0</v>
      </c>
      <c r="AO78" s="80">
        <f t="shared" si="34"/>
        <v>0</v>
      </c>
      <c r="AP78" s="80">
        <f t="shared" si="34"/>
        <v>0</v>
      </c>
      <c r="AQ78" s="80">
        <f t="shared" si="35"/>
        <v>0</v>
      </c>
      <c r="AR78" s="80">
        <f t="shared" si="35"/>
        <v>0</v>
      </c>
      <c r="AS78" s="80">
        <f t="shared" si="35"/>
        <v>0</v>
      </c>
      <c r="AT78" s="80">
        <f t="shared" si="35"/>
        <v>0</v>
      </c>
      <c r="AU78" s="80">
        <f t="shared" si="35"/>
        <v>0</v>
      </c>
      <c r="AV78" s="80">
        <f t="shared" si="35"/>
        <v>0</v>
      </c>
      <c r="AW78" s="80">
        <f t="shared" si="35"/>
        <v>0</v>
      </c>
      <c r="AX78" s="80">
        <f t="shared" si="35"/>
        <v>0</v>
      </c>
      <c r="AY78" s="80">
        <f t="shared" si="35"/>
        <v>0</v>
      </c>
      <c r="AZ78" s="80">
        <f t="shared" si="35"/>
        <v>0</v>
      </c>
      <c r="BA78" s="80">
        <f t="shared" si="35"/>
        <v>0</v>
      </c>
      <c r="BB78" s="80">
        <f t="shared" si="35"/>
        <v>0</v>
      </c>
      <c r="BC78" s="80">
        <f t="shared" si="35"/>
        <v>0</v>
      </c>
      <c r="BD78" s="80">
        <f t="shared" si="35"/>
        <v>0</v>
      </c>
      <c r="BE78" s="80">
        <f t="shared" si="36"/>
        <v>0</v>
      </c>
      <c r="BF78" s="80">
        <f t="shared" si="36"/>
        <v>0</v>
      </c>
      <c r="BG78" s="80">
        <f t="shared" si="36"/>
        <v>0</v>
      </c>
      <c r="BH78" s="80">
        <f t="shared" si="36"/>
        <v>0</v>
      </c>
      <c r="BI78" s="80">
        <f t="shared" si="36"/>
        <v>0</v>
      </c>
      <c r="BJ78" s="80">
        <f t="shared" si="36"/>
        <v>0</v>
      </c>
      <c r="BK78" s="80">
        <f t="shared" si="36"/>
        <v>0</v>
      </c>
      <c r="BL78" s="80">
        <f t="shared" si="36"/>
        <v>0</v>
      </c>
      <c r="BM78" s="80">
        <f t="shared" si="36"/>
        <v>0</v>
      </c>
      <c r="BN78" s="80">
        <f t="shared" si="36"/>
        <v>0</v>
      </c>
      <c r="BO78" s="80">
        <f t="shared" si="36"/>
        <v>0</v>
      </c>
      <c r="BP78" s="80">
        <f t="shared" si="36"/>
        <v>0</v>
      </c>
    </row>
    <row r="79" spans="1:68" x14ac:dyDescent="0.25">
      <c r="A79" s="88" t="str">
        <f t="shared" si="22"/>
        <v>COO</v>
      </c>
      <c r="B79" s="96" t="s">
        <v>103</v>
      </c>
      <c r="E79" s="79" t="s">
        <v>130</v>
      </c>
      <c r="F79" s="98">
        <v>42675</v>
      </c>
      <c r="G79" s="96"/>
      <c r="H79" s="97">
        <v>0</v>
      </c>
      <c r="I79" s="80">
        <f>IF(MONTH(I$8)=MONTH($F79),$H79,0)</f>
        <v>0</v>
      </c>
      <c r="J79" s="80">
        <f t="shared" ref="J79:BP79" si="37">IF(MONTH(J$8)=MONTH($F79),$H79,0)</f>
        <v>0</v>
      </c>
      <c r="K79" s="80">
        <f t="shared" si="37"/>
        <v>0</v>
      </c>
      <c r="L79" s="80">
        <f t="shared" si="37"/>
        <v>0</v>
      </c>
      <c r="M79" s="80">
        <f t="shared" si="37"/>
        <v>0</v>
      </c>
      <c r="N79" s="80">
        <f t="shared" si="37"/>
        <v>0</v>
      </c>
      <c r="O79" s="80">
        <f t="shared" si="37"/>
        <v>0</v>
      </c>
      <c r="P79" s="80">
        <f t="shared" si="37"/>
        <v>0</v>
      </c>
      <c r="Q79" s="80">
        <f t="shared" si="37"/>
        <v>0</v>
      </c>
      <c r="R79" s="80">
        <f t="shared" si="37"/>
        <v>0</v>
      </c>
      <c r="S79" s="80">
        <f t="shared" si="37"/>
        <v>0</v>
      </c>
      <c r="T79" s="80">
        <f t="shared" si="37"/>
        <v>0</v>
      </c>
      <c r="U79" s="80">
        <f t="shared" si="37"/>
        <v>0</v>
      </c>
      <c r="V79" s="80">
        <f t="shared" si="37"/>
        <v>0</v>
      </c>
      <c r="W79" s="80">
        <f t="shared" si="37"/>
        <v>0</v>
      </c>
      <c r="X79" s="80">
        <f t="shared" si="37"/>
        <v>0</v>
      </c>
      <c r="Y79" s="80">
        <f t="shared" si="37"/>
        <v>0</v>
      </c>
      <c r="Z79" s="80">
        <f t="shared" si="37"/>
        <v>0</v>
      </c>
      <c r="AA79" s="80">
        <f t="shared" si="37"/>
        <v>0</v>
      </c>
      <c r="AB79" s="80">
        <f t="shared" si="37"/>
        <v>0</v>
      </c>
      <c r="AC79" s="80">
        <f t="shared" si="37"/>
        <v>0</v>
      </c>
      <c r="AD79" s="80">
        <f t="shared" si="37"/>
        <v>0</v>
      </c>
      <c r="AE79" s="80">
        <f t="shared" si="37"/>
        <v>0</v>
      </c>
      <c r="AF79" s="80">
        <f t="shared" si="37"/>
        <v>0</v>
      </c>
      <c r="AG79" s="80">
        <f t="shared" si="37"/>
        <v>0</v>
      </c>
      <c r="AH79" s="80">
        <f t="shared" si="37"/>
        <v>0</v>
      </c>
      <c r="AI79" s="80">
        <f t="shared" si="37"/>
        <v>0</v>
      </c>
      <c r="AJ79" s="80">
        <f t="shared" si="37"/>
        <v>0</v>
      </c>
      <c r="AK79" s="80">
        <f t="shared" si="37"/>
        <v>0</v>
      </c>
      <c r="AL79" s="80">
        <f t="shared" si="37"/>
        <v>0</v>
      </c>
      <c r="AM79" s="80">
        <f t="shared" si="37"/>
        <v>0</v>
      </c>
      <c r="AN79" s="80">
        <f t="shared" si="37"/>
        <v>0</v>
      </c>
      <c r="AO79" s="80">
        <f t="shared" si="37"/>
        <v>0</v>
      </c>
      <c r="AP79" s="80">
        <f t="shared" si="37"/>
        <v>0</v>
      </c>
      <c r="AQ79" s="80">
        <f t="shared" si="37"/>
        <v>0</v>
      </c>
      <c r="AR79" s="80">
        <f t="shared" si="37"/>
        <v>0</v>
      </c>
      <c r="AS79" s="80">
        <f t="shared" si="37"/>
        <v>0</v>
      </c>
      <c r="AT79" s="80">
        <f t="shared" si="37"/>
        <v>0</v>
      </c>
      <c r="AU79" s="80">
        <f t="shared" si="37"/>
        <v>0</v>
      </c>
      <c r="AV79" s="80">
        <f t="shared" si="37"/>
        <v>0</v>
      </c>
      <c r="AW79" s="80">
        <f t="shared" si="37"/>
        <v>0</v>
      </c>
      <c r="AX79" s="80">
        <f t="shared" si="37"/>
        <v>0</v>
      </c>
      <c r="AY79" s="80">
        <f t="shared" si="37"/>
        <v>0</v>
      </c>
      <c r="AZ79" s="80">
        <f t="shared" si="37"/>
        <v>0</v>
      </c>
      <c r="BA79" s="80">
        <f t="shared" si="37"/>
        <v>0</v>
      </c>
      <c r="BB79" s="80">
        <f t="shared" si="37"/>
        <v>0</v>
      </c>
      <c r="BC79" s="80">
        <f t="shared" si="37"/>
        <v>0</v>
      </c>
      <c r="BD79" s="80">
        <f t="shared" si="37"/>
        <v>0</v>
      </c>
      <c r="BE79" s="80">
        <f t="shared" si="37"/>
        <v>0</v>
      </c>
      <c r="BF79" s="80">
        <f t="shared" si="37"/>
        <v>0</v>
      </c>
      <c r="BG79" s="80">
        <f t="shared" si="37"/>
        <v>0</v>
      </c>
      <c r="BH79" s="80">
        <f t="shared" si="37"/>
        <v>0</v>
      </c>
      <c r="BI79" s="80">
        <f t="shared" si="37"/>
        <v>0</v>
      </c>
      <c r="BJ79" s="80">
        <f t="shared" si="37"/>
        <v>0</v>
      </c>
      <c r="BK79" s="80">
        <f t="shared" si="37"/>
        <v>0</v>
      </c>
      <c r="BL79" s="80">
        <f t="shared" si="37"/>
        <v>0</v>
      </c>
      <c r="BM79" s="80">
        <f t="shared" si="37"/>
        <v>0</v>
      </c>
      <c r="BN79" s="80">
        <f t="shared" si="37"/>
        <v>0</v>
      </c>
      <c r="BO79" s="80">
        <f t="shared" si="37"/>
        <v>0</v>
      </c>
      <c r="BP79" s="80">
        <f t="shared" si="37"/>
        <v>0</v>
      </c>
    </row>
    <row r="80" spans="1:68" x14ac:dyDescent="0.25">
      <c r="A80" s="88" t="str">
        <f t="shared" si="22"/>
        <v>COO</v>
      </c>
      <c r="B80" s="96" t="s">
        <v>104</v>
      </c>
      <c r="E80" s="79" t="s">
        <v>127</v>
      </c>
      <c r="F80" s="96"/>
      <c r="G80" s="96"/>
      <c r="H80" s="97">
        <v>0</v>
      </c>
      <c r="I80" s="80">
        <f t="shared" si="33"/>
        <v>0</v>
      </c>
      <c r="J80" s="80">
        <f t="shared" si="33"/>
        <v>0</v>
      </c>
      <c r="K80" s="80">
        <f t="shared" si="33"/>
        <v>0</v>
      </c>
      <c r="L80" s="80">
        <f t="shared" si="33"/>
        <v>0</v>
      </c>
      <c r="M80" s="80">
        <f t="shared" si="33"/>
        <v>0</v>
      </c>
      <c r="N80" s="80">
        <f t="shared" si="33"/>
        <v>0</v>
      </c>
      <c r="O80" s="80">
        <f t="shared" si="33"/>
        <v>0</v>
      </c>
      <c r="P80" s="80">
        <f t="shared" si="33"/>
        <v>0</v>
      </c>
      <c r="Q80" s="80">
        <f t="shared" si="33"/>
        <v>0</v>
      </c>
      <c r="R80" s="80">
        <f t="shared" si="33"/>
        <v>0</v>
      </c>
      <c r="S80" s="80">
        <f t="shared" si="33"/>
        <v>0</v>
      </c>
      <c r="T80" s="80">
        <f t="shared" si="33"/>
        <v>0</v>
      </c>
      <c r="U80" s="80">
        <f t="shared" si="33"/>
        <v>0</v>
      </c>
      <c r="V80" s="80">
        <f t="shared" si="33"/>
        <v>0</v>
      </c>
      <c r="W80" s="80">
        <f t="shared" si="33"/>
        <v>0</v>
      </c>
      <c r="X80" s="80">
        <f t="shared" si="33"/>
        <v>0</v>
      </c>
      <c r="Y80" s="80">
        <f t="shared" si="33"/>
        <v>0</v>
      </c>
      <c r="Z80" s="80">
        <f t="shared" si="33"/>
        <v>0</v>
      </c>
      <c r="AA80" s="80">
        <f t="shared" ref="AA80:BP80" si="38">$H80</f>
        <v>0</v>
      </c>
      <c r="AB80" s="80">
        <f t="shared" si="38"/>
        <v>0</v>
      </c>
      <c r="AC80" s="80">
        <f t="shared" si="38"/>
        <v>0</v>
      </c>
      <c r="AD80" s="80">
        <f t="shared" si="38"/>
        <v>0</v>
      </c>
      <c r="AE80" s="80">
        <f t="shared" si="38"/>
        <v>0</v>
      </c>
      <c r="AF80" s="80">
        <f t="shared" si="38"/>
        <v>0</v>
      </c>
      <c r="AG80" s="80">
        <f t="shared" si="38"/>
        <v>0</v>
      </c>
      <c r="AH80" s="80">
        <f t="shared" si="38"/>
        <v>0</v>
      </c>
      <c r="AI80" s="80">
        <f t="shared" si="38"/>
        <v>0</v>
      </c>
      <c r="AJ80" s="80">
        <f t="shared" si="38"/>
        <v>0</v>
      </c>
      <c r="AK80" s="80">
        <f t="shared" si="38"/>
        <v>0</v>
      </c>
      <c r="AL80" s="80">
        <f t="shared" si="38"/>
        <v>0</v>
      </c>
      <c r="AM80" s="80">
        <f t="shared" si="38"/>
        <v>0</v>
      </c>
      <c r="AN80" s="80">
        <f t="shared" si="38"/>
        <v>0</v>
      </c>
      <c r="AO80" s="80">
        <f t="shared" si="38"/>
        <v>0</v>
      </c>
      <c r="AP80" s="80">
        <f t="shared" si="38"/>
        <v>0</v>
      </c>
      <c r="AQ80" s="80">
        <f t="shared" si="38"/>
        <v>0</v>
      </c>
      <c r="AR80" s="80">
        <f t="shared" si="38"/>
        <v>0</v>
      </c>
      <c r="AS80" s="80">
        <f t="shared" si="38"/>
        <v>0</v>
      </c>
      <c r="AT80" s="80">
        <f t="shared" si="38"/>
        <v>0</v>
      </c>
      <c r="AU80" s="80">
        <f t="shared" si="38"/>
        <v>0</v>
      </c>
      <c r="AV80" s="80">
        <f t="shared" si="38"/>
        <v>0</v>
      </c>
      <c r="AW80" s="80">
        <f t="shared" si="38"/>
        <v>0</v>
      </c>
      <c r="AX80" s="80">
        <f t="shared" si="38"/>
        <v>0</v>
      </c>
      <c r="AY80" s="80">
        <f t="shared" si="38"/>
        <v>0</v>
      </c>
      <c r="AZ80" s="80">
        <f t="shared" si="38"/>
        <v>0</v>
      </c>
      <c r="BA80" s="80">
        <f t="shared" si="38"/>
        <v>0</v>
      </c>
      <c r="BB80" s="80">
        <f t="shared" si="38"/>
        <v>0</v>
      </c>
      <c r="BC80" s="80">
        <f t="shared" si="38"/>
        <v>0</v>
      </c>
      <c r="BD80" s="80">
        <f t="shared" si="38"/>
        <v>0</v>
      </c>
      <c r="BE80" s="80">
        <f t="shared" si="38"/>
        <v>0</v>
      </c>
      <c r="BF80" s="80">
        <f t="shared" si="38"/>
        <v>0</v>
      </c>
      <c r="BG80" s="80">
        <f t="shared" si="38"/>
        <v>0</v>
      </c>
      <c r="BH80" s="80">
        <f t="shared" si="38"/>
        <v>0</v>
      </c>
      <c r="BI80" s="80">
        <f t="shared" si="38"/>
        <v>0</v>
      </c>
      <c r="BJ80" s="80">
        <f t="shared" si="38"/>
        <v>0</v>
      </c>
      <c r="BK80" s="80">
        <f t="shared" si="38"/>
        <v>0</v>
      </c>
      <c r="BL80" s="80">
        <f t="shared" si="38"/>
        <v>0</v>
      </c>
      <c r="BM80" s="80">
        <f t="shared" si="38"/>
        <v>0</v>
      </c>
      <c r="BN80" s="80">
        <f t="shared" si="38"/>
        <v>0</v>
      </c>
      <c r="BO80" s="80">
        <f t="shared" si="38"/>
        <v>0</v>
      </c>
      <c r="BP80" s="80">
        <f t="shared" si="38"/>
        <v>0</v>
      </c>
    </row>
    <row r="81" spans="1:68" x14ac:dyDescent="0.25">
      <c r="A81" s="88" t="str">
        <f t="shared" si="22"/>
        <v>COO</v>
      </c>
      <c r="B81" s="96" t="s">
        <v>105</v>
      </c>
      <c r="E81" s="79" t="s">
        <v>132</v>
      </c>
      <c r="F81" s="98">
        <v>42430</v>
      </c>
      <c r="G81" s="98">
        <v>44196</v>
      </c>
      <c r="H81" s="97">
        <v>0</v>
      </c>
      <c r="I81" s="85">
        <f t="shared" ref="I81:BP81" si="39">IF(AND($F81&lt;=I$6,$G81&gt;=I$7),$H81,0)</f>
        <v>0</v>
      </c>
      <c r="J81" s="85">
        <f t="shared" si="39"/>
        <v>0</v>
      </c>
      <c r="K81" s="85">
        <f t="shared" si="39"/>
        <v>0</v>
      </c>
      <c r="L81" s="85">
        <f t="shared" si="39"/>
        <v>0</v>
      </c>
      <c r="M81" s="85">
        <f t="shared" si="39"/>
        <v>0</v>
      </c>
      <c r="N81" s="85">
        <f t="shared" si="39"/>
        <v>0</v>
      </c>
      <c r="O81" s="85">
        <f t="shared" si="39"/>
        <v>0</v>
      </c>
      <c r="P81" s="85">
        <f t="shared" si="39"/>
        <v>0</v>
      </c>
      <c r="Q81" s="85">
        <f t="shared" si="39"/>
        <v>0</v>
      </c>
      <c r="R81" s="85">
        <f t="shared" si="39"/>
        <v>0</v>
      </c>
      <c r="S81" s="85">
        <f t="shared" si="39"/>
        <v>0</v>
      </c>
      <c r="T81" s="85">
        <f t="shared" si="39"/>
        <v>0</v>
      </c>
      <c r="U81" s="85">
        <f t="shared" si="39"/>
        <v>0</v>
      </c>
      <c r="V81" s="85">
        <f t="shared" si="39"/>
        <v>0</v>
      </c>
      <c r="W81" s="85">
        <f t="shared" si="39"/>
        <v>0</v>
      </c>
      <c r="X81" s="85">
        <f t="shared" si="39"/>
        <v>0</v>
      </c>
      <c r="Y81" s="85">
        <f t="shared" si="39"/>
        <v>0</v>
      </c>
      <c r="Z81" s="85">
        <f t="shared" si="39"/>
        <v>0</v>
      </c>
      <c r="AA81" s="85">
        <f t="shared" si="39"/>
        <v>0</v>
      </c>
      <c r="AB81" s="85">
        <f t="shared" si="39"/>
        <v>0</v>
      </c>
      <c r="AC81" s="85">
        <f t="shared" si="39"/>
        <v>0</v>
      </c>
      <c r="AD81" s="85">
        <f t="shared" si="39"/>
        <v>0</v>
      </c>
      <c r="AE81" s="85">
        <f t="shared" si="39"/>
        <v>0</v>
      </c>
      <c r="AF81" s="85">
        <f t="shared" si="39"/>
        <v>0</v>
      </c>
      <c r="AG81" s="85">
        <f t="shared" si="39"/>
        <v>0</v>
      </c>
      <c r="AH81" s="85">
        <f t="shared" si="39"/>
        <v>0</v>
      </c>
      <c r="AI81" s="85">
        <f t="shared" si="39"/>
        <v>0</v>
      </c>
      <c r="AJ81" s="85">
        <f t="shared" si="39"/>
        <v>0</v>
      </c>
      <c r="AK81" s="85">
        <f t="shared" si="39"/>
        <v>0</v>
      </c>
      <c r="AL81" s="85">
        <f t="shared" si="39"/>
        <v>0</v>
      </c>
      <c r="AM81" s="85">
        <f t="shared" si="39"/>
        <v>0</v>
      </c>
      <c r="AN81" s="85">
        <f t="shared" si="39"/>
        <v>0</v>
      </c>
      <c r="AO81" s="85">
        <f t="shared" si="39"/>
        <v>0</v>
      </c>
      <c r="AP81" s="85">
        <f t="shared" si="39"/>
        <v>0</v>
      </c>
      <c r="AQ81" s="85">
        <f t="shared" si="39"/>
        <v>0</v>
      </c>
      <c r="AR81" s="85">
        <f t="shared" si="39"/>
        <v>0</v>
      </c>
      <c r="AS81" s="85">
        <f t="shared" si="39"/>
        <v>0</v>
      </c>
      <c r="AT81" s="85">
        <f t="shared" si="39"/>
        <v>0</v>
      </c>
      <c r="AU81" s="85">
        <f t="shared" si="39"/>
        <v>0</v>
      </c>
      <c r="AV81" s="85">
        <f t="shared" si="39"/>
        <v>0</v>
      </c>
      <c r="AW81" s="85">
        <f t="shared" si="39"/>
        <v>0</v>
      </c>
      <c r="AX81" s="85">
        <f t="shared" si="39"/>
        <v>0</v>
      </c>
      <c r="AY81" s="85">
        <f t="shared" si="39"/>
        <v>0</v>
      </c>
      <c r="AZ81" s="85">
        <f t="shared" si="39"/>
        <v>0</v>
      </c>
      <c r="BA81" s="85">
        <f t="shared" si="39"/>
        <v>0</v>
      </c>
      <c r="BB81" s="85">
        <f t="shared" si="39"/>
        <v>0</v>
      </c>
      <c r="BC81" s="85">
        <f t="shared" si="39"/>
        <v>0</v>
      </c>
      <c r="BD81" s="85">
        <f t="shared" si="39"/>
        <v>0</v>
      </c>
      <c r="BE81" s="85">
        <f t="shared" si="39"/>
        <v>0</v>
      </c>
      <c r="BF81" s="85">
        <f t="shared" si="39"/>
        <v>0</v>
      </c>
      <c r="BG81" s="85">
        <f t="shared" si="39"/>
        <v>0</v>
      </c>
      <c r="BH81" s="85">
        <f t="shared" si="39"/>
        <v>0</v>
      </c>
      <c r="BI81" s="85">
        <f t="shared" si="39"/>
        <v>0</v>
      </c>
      <c r="BJ81" s="85">
        <f t="shared" si="39"/>
        <v>0</v>
      </c>
      <c r="BK81" s="85">
        <f t="shared" si="39"/>
        <v>0</v>
      </c>
      <c r="BL81" s="85">
        <f t="shared" si="39"/>
        <v>0</v>
      </c>
      <c r="BM81" s="85">
        <f t="shared" si="39"/>
        <v>0</v>
      </c>
      <c r="BN81" s="85">
        <f t="shared" si="39"/>
        <v>0</v>
      </c>
      <c r="BO81" s="85">
        <f t="shared" si="39"/>
        <v>0</v>
      </c>
      <c r="BP81" s="85">
        <f t="shared" si="39"/>
        <v>0</v>
      </c>
    </row>
    <row r="82" spans="1:68" x14ac:dyDescent="0.25">
      <c r="A82" s="88" t="str">
        <f t="shared" si="22"/>
        <v>COO</v>
      </c>
      <c r="B82" s="96" t="s">
        <v>106</v>
      </c>
      <c r="E82" s="79" t="s">
        <v>127</v>
      </c>
      <c r="F82" s="96"/>
      <c r="G82" s="96"/>
      <c r="H82" s="97">
        <v>0</v>
      </c>
      <c r="I82" s="80">
        <f t="shared" ref="I82:Z84" si="40">$H82</f>
        <v>0</v>
      </c>
      <c r="J82" s="80">
        <f t="shared" si="40"/>
        <v>0</v>
      </c>
      <c r="K82" s="80">
        <f t="shared" si="40"/>
        <v>0</v>
      </c>
      <c r="L82" s="80">
        <f t="shared" si="40"/>
        <v>0</v>
      </c>
      <c r="M82" s="80">
        <f t="shared" si="40"/>
        <v>0</v>
      </c>
      <c r="N82" s="80">
        <f t="shared" si="40"/>
        <v>0</v>
      </c>
      <c r="O82" s="80">
        <f t="shared" si="40"/>
        <v>0</v>
      </c>
      <c r="P82" s="80">
        <f t="shared" si="40"/>
        <v>0</v>
      </c>
      <c r="Q82" s="80">
        <f t="shared" si="40"/>
        <v>0</v>
      </c>
      <c r="R82" s="80">
        <f t="shared" si="40"/>
        <v>0</v>
      </c>
      <c r="S82" s="80">
        <f t="shared" si="40"/>
        <v>0</v>
      </c>
      <c r="T82" s="80">
        <f t="shared" si="40"/>
        <v>0</v>
      </c>
      <c r="U82" s="80">
        <f t="shared" si="40"/>
        <v>0</v>
      </c>
      <c r="V82" s="80">
        <f t="shared" si="40"/>
        <v>0</v>
      </c>
      <c r="W82" s="80">
        <f t="shared" si="40"/>
        <v>0</v>
      </c>
      <c r="X82" s="80">
        <f t="shared" si="40"/>
        <v>0</v>
      </c>
      <c r="Y82" s="80">
        <f t="shared" si="40"/>
        <v>0</v>
      </c>
      <c r="Z82" s="80">
        <f t="shared" si="40"/>
        <v>0</v>
      </c>
      <c r="AA82" s="80">
        <f t="shared" ref="AA82:BP84" si="41">$H82</f>
        <v>0</v>
      </c>
      <c r="AB82" s="80">
        <f t="shared" si="41"/>
        <v>0</v>
      </c>
      <c r="AC82" s="80">
        <f t="shared" si="41"/>
        <v>0</v>
      </c>
      <c r="AD82" s="80">
        <f t="shared" si="41"/>
        <v>0</v>
      </c>
      <c r="AE82" s="80">
        <f t="shared" si="41"/>
        <v>0</v>
      </c>
      <c r="AF82" s="80">
        <f t="shared" si="41"/>
        <v>0</v>
      </c>
      <c r="AG82" s="80">
        <f t="shared" si="41"/>
        <v>0</v>
      </c>
      <c r="AH82" s="80">
        <f t="shared" si="41"/>
        <v>0</v>
      </c>
      <c r="AI82" s="80">
        <f t="shared" si="41"/>
        <v>0</v>
      </c>
      <c r="AJ82" s="80">
        <f t="shared" si="41"/>
        <v>0</v>
      </c>
      <c r="AK82" s="80">
        <f t="shared" si="41"/>
        <v>0</v>
      </c>
      <c r="AL82" s="80">
        <f t="shared" si="41"/>
        <v>0</v>
      </c>
      <c r="AM82" s="80">
        <f t="shared" si="41"/>
        <v>0</v>
      </c>
      <c r="AN82" s="80">
        <f t="shared" si="41"/>
        <v>0</v>
      </c>
      <c r="AO82" s="80">
        <f t="shared" si="41"/>
        <v>0</v>
      </c>
      <c r="AP82" s="80">
        <f t="shared" si="41"/>
        <v>0</v>
      </c>
      <c r="AQ82" s="80">
        <f t="shared" si="41"/>
        <v>0</v>
      </c>
      <c r="AR82" s="80">
        <f t="shared" si="41"/>
        <v>0</v>
      </c>
      <c r="AS82" s="80">
        <f t="shared" si="41"/>
        <v>0</v>
      </c>
      <c r="AT82" s="80">
        <f t="shared" si="41"/>
        <v>0</v>
      </c>
      <c r="AU82" s="80">
        <f t="shared" si="41"/>
        <v>0</v>
      </c>
      <c r="AV82" s="80">
        <f t="shared" si="41"/>
        <v>0</v>
      </c>
      <c r="AW82" s="80">
        <f t="shared" si="41"/>
        <v>0</v>
      </c>
      <c r="AX82" s="80">
        <f t="shared" si="41"/>
        <v>0</v>
      </c>
      <c r="AY82" s="80">
        <f t="shared" si="41"/>
        <v>0</v>
      </c>
      <c r="AZ82" s="80">
        <f t="shared" si="41"/>
        <v>0</v>
      </c>
      <c r="BA82" s="80">
        <f t="shared" si="41"/>
        <v>0</v>
      </c>
      <c r="BB82" s="80">
        <f t="shared" si="41"/>
        <v>0</v>
      </c>
      <c r="BC82" s="80">
        <f t="shared" si="41"/>
        <v>0</v>
      </c>
      <c r="BD82" s="80">
        <f t="shared" si="41"/>
        <v>0</v>
      </c>
      <c r="BE82" s="80">
        <f t="shared" si="41"/>
        <v>0</v>
      </c>
      <c r="BF82" s="80">
        <f t="shared" si="41"/>
        <v>0</v>
      </c>
      <c r="BG82" s="80">
        <f t="shared" si="41"/>
        <v>0</v>
      </c>
      <c r="BH82" s="80">
        <f t="shared" si="41"/>
        <v>0</v>
      </c>
      <c r="BI82" s="80">
        <f t="shared" si="41"/>
        <v>0</v>
      </c>
      <c r="BJ82" s="80">
        <f t="shared" si="41"/>
        <v>0</v>
      </c>
      <c r="BK82" s="80">
        <f t="shared" si="41"/>
        <v>0</v>
      </c>
      <c r="BL82" s="80">
        <f t="shared" si="41"/>
        <v>0</v>
      </c>
      <c r="BM82" s="80">
        <f t="shared" si="41"/>
        <v>0</v>
      </c>
      <c r="BN82" s="80">
        <f t="shared" si="41"/>
        <v>0</v>
      </c>
      <c r="BO82" s="80">
        <f t="shared" si="41"/>
        <v>0</v>
      </c>
      <c r="BP82" s="80">
        <f t="shared" si="41"/>
        <v>0</v>
      </c>
    </row>
    <row r="83" spans="1:68" x14ac:dyDescent="0.25">
      <c r="A83" s="88" t="str">
        <f t="shared" si="22"/>
        <v>COO</v>
      </c>
      <c r="B83" s="96" t="s">
        <v>107</v>
      </c>
      <c r="E83" s="79" t="s">
        <v>130</v>
      </c>
      <c r="F83" s="98">
        <v>42522</v>
      </c>
      <c r="G83" s="96"/>
      <c r="H83" s="97">
        <v>0</v>
      </c>
      <c r="I83" s="80">
        <f t="shared" ref="I83:BP83" si="42">IF(MONTH(I$8)=MONTH($F83),$H83,0)</f>
        <v>0</v>
      </c>
      <c r="J83" s="80">
        <f t="shared" si="42"/>
        <v>0</v>
      </c>
      <c r="K83" s="80">
        <f t="shared" si="42"/>
        <v>0</v>
      </c>
      <c r="L83" s="80">
        <f t="shared" si="42"/>
        <v>0</v>
      </c>
      <c r="M83" s="80">
        <f t="shared" si="42"/>
        <v>0</v>
      </c>
      <c r="N83" s="80">
        <f t="shared" si="42"/>
        <v>0</v>
      </c>
      <c r="O83" s="80">
        <f t="shared" si="42"/>
        <v>0</v>
      </c>
      <c r="P83" s="80">
        <f t="shared" si="42"/>
        <v>0</v>
      </c>
      <c r="Q83" s="80">
        <f t="shared" si="42"/>
        <v>0</v>
      </c>
      <c r="R83" s="80">
        <f t="shared" si="42"/>
        <v>0</v>
      </c>
      <c r="S83" s="80">
        <f t="shared" si="42"/>
        <v>0</v>
      </c>
      <c r="T83" s="80">
        <f t="shared" si="42"/>
        <v>0</v>
      </c>
      <c r="U83" s="80">
        <f t="shared" si="42"/>
        <v>0</v>
      </c>
      <c r="V83" s="80">
        <f t="shared" si="42"/>
        <v>0</v>
      </c>
      <c r="W83" s="80">
        <f t="shared" si="42"/>
        <v>0</v>
      </c>
      <c r="X83" s="80">
        <f t="shared" si="42"/>
        <v>0</v>
      </c>
      <c r="Y83" s="80">
        <f t="shared" si="42"/>
        <v>0</v>
      </c>
      <c r="Z83" s="80">
        <f t="shared" si="42"/>
        <v>0</v>
      </c>
      <c r="AA83" s="80">
        <f t="shared" si="42"/>
        <v>0</v>
      </c>
      <c r="AB83" s="80">
        <f t="shared" si="42"/>
        <v>0</v>
      </c>
      <c r="AC83" s="80">
        <f t="shared" si="42"/>
        <v>0</v>
      </c>
      <c r="AD83" s="80">
        <f t="shared" si="42"/>
        <v>0</v>
      </c>
      <c r="AE83" s="80">
        <f t="shared" si="42"/>
        <v>0</v>
      </c>
      <c r="AF83" s="80">
        <f t="shared" si="42"/>
        <v>0</v>
      </c>
      <c r="AG83" s="80">
        <f t="shared" si="42"/>
        <v>0</v>
      </c>
      <c r="AH83" s="80">
        <f t="shared" si="42"/>
        <v>0</v>
      </c>
      <c r="AI83" s="80">
        <f t="shared" si="42"/>
        <v>0</v>
      </c>
      <c r="AJ83" s="80">
        <f t="shared" si="42"/>
        <v>0</v>
      </c>
      <c r="AK83" s="80">
        <f t="shared" si="42"/>
        <v>0</v>
      </c>
      <c r="AL83" s="80">
        <f t="shared" si="42"/>
        <v>0</v>
      </c>
      <c r="AM83" s="80">
        <f t="shared" si="42"/>
        <v>0</v>
      </c>
      <c r="AN83" s="80">
        <f t="shared" si="42"/>
        <v>0</v>
      </c>
      <c r="AO83" s="80">
        <f t="shared" si="42"/>
        <v>0</v>
      </c>
      <c r="AP83" s="80">
        <f t="shared" si="42"/>
        <v>0</v>
      </c>
      <c r="AQ83" s="80">
        <f t="shared" si="42"/>
        <v>0</v>
      </c>
      <c r="AR83" s="80">
        <f t="shared" si="42"/>
        <v>0</v>
      </c>
      <c r="AS83" s="80">
        <f t="shared" si="42"/>
        <v>0</v>
      </c>
      <c r="AT83" s="80">
        <f t="shared" si="42"/>
        <v>0</v>
      </c>
      <c r="AU83" s="80">
        <f t="shared" si="42"/>
        <v>0</v>
      </c>
      <c r="AV83" s="80">
        <f t="shared" si="42"/>
        <v>0</v>
      </c>
      <c r="AW83" s="80">
        <f t="shared" si="42"/>
        <v>0</v>
      </c>
      <c r="AX83" s="80">
        <f t="shared" si="42"/>
        <v>0</v>
      </c>
      <c r="AY83" s="80">
        <f t="shared" si="42"/>
        <v>0</v>
      </c>
      <c r="AZ83" s="80">
        <f t="shared" si="42"/>
        <v>0</v>
      </c>
      <c r="BA83" s="80">
        <f t="shared" si="42"/>
        <v>0</v>
      </c>
      <c r="BB83" s="80">
        <f t="shared" si="42"/>
        <v>0</v>
      </c>
      <c r="BC83" s="80">
        <f t="shared" si="42"/>
        <v>0</v>
      </c>
      <c r="BD83" s="80">
        <f t="shared" si="42"/>
        <v>0</v>
      </c>
      <c r="BE83" s="80">
        <f t="shared" si="42"/>
        <v>0</v>
      </c>
      <c r="BF83" s="80">
        <f t="shared" si="42"/>
        <v>0</v>
      </c>
      <c r="BG83" s="80">
        <f t="shared" si="42"/>
        <v>0</v>
      </c>
      <c r="BH83" s="80">
        <f t="shared" si="42"/>
        <v>0</v>
      </c>
      <c r="BI83" s="80">
        <f t="shared" si="42"/>
        <v>0</v>
      </c>
      <c r="BJ83" s="80">
        <f t="shared" si="42"/>
        <v>0</v>
      </c>
      <c r="BK83" s="80">
        <f t="shared" si="42"/>
        <v>0</v>
      </c>
      <c r="BL83" s="80">
        <f t="shared" si="42"/>
        <v>0</v>
      </c>
      <c r="BM83" s="80">
        <f t="shared" si="42"/>
        <v>0</v>
      </c>
      <c r="BN83" s="80">
        <f t="shared" si="42"/>
        <v>0</v>
      </c>
      <c r="BO83" s="80">
        <f t="shared" si="42"/>
        <v>0</v>
      </c>
      <c r="BP83" s="80">
        <f t="shared" si="42"/>
        <v>0</v>
      </c>
    </row>
    <row r="84" spans="1:68" x14ac:dyDescent="0.25">
      <c r="A84" s="88" t="str">
        <f t="shared" si="22"/>
        <v>COO</v>
      </c>
      <c r="B84" s="96" t="s">
        <v>32</v>
      </c>
      <c r="E84" s="79" t="s">
        <v>127</v>
      </c>
      <c r="F84" s="96"/>
      <c r="G84" s="96"/>
      <c r="H84" s="97">
        <v>0</v>
      </c>
      <c r="I84" s="80">
        <f t="shared" si="40"/>
        <v>0</v>
      </c>
      <c r="J84" s="80">
        <f t="shared" si="40"/>
        <v>0</v>
      </c>
      <c r="K84" s="80">
        <f t="shared" si="40"/>
        <v>0</v>
      </c>
      <c r="L84" s="80">
        <f t="shared" si="40"/>
        <v>0</v>
      </c>
      <c r="M84" s="80">
        <f t="shared" si="40"/>
        <v>0</v>
      </c>
      <c r="N84" s="80">
        <f t="shared" si="40"/>
        <v>0</v>
      </c>
      <c r="O84" s="80">
        <f t="shared" si="40"/>
        <v>0</v>
      </c>
      <c r="P84" s="80">
        <f t="shared" si="40"/>
        <v>0</v>
      </c>
      <c r="Q84" s="80">
        <f t="shared" si="40"/>
        <v>0</v>
      </c>
      <c r="R84" s="80">
        <f t="shared" si="40"/>
        <v>0</v>
      </c>
      <c r="S84" s="80">
        <f t="shared" si="40"/>
        <v>0</v>
      </c>
      <c r="T84" s="80">
        <f t="shared" si="40"/>
        <v>0</v>
      </c>
      <c r="U84" s="80">
        <f t="shared" si="40"/>
        <v>0</v>
      </c>
      <c r="V84" s="80">
        <f t="shared" si="40"/>
        <v>0</v>
      </c>
      <c r="W84" s="80">
        <f t="shared" si="40"/>
        <v>0</v>
      </c>
      <c r="X84" s="80">
        <f t="shared" si="40"/>
        <v>0</v>
      </c>
      <c r="Y84" s="80">
        <f t="shared" si="40"/>
        <v>0</v>
      </c>
      <c r="Z84" s="80">
        <f t="shared" si="40"/>
        <v>0</v>
      </c>
      <c r="AA84" s="80">
        <f t="shared" si="41"/>
        <v>0</v>
      </c>
      <c r="AB84" s="80">
        <f t="shared" si="41"/>
        <v>0</v>
      </c>
      <c r="AC84" s="80">
        <f t="shared" si="41"/>
        <v>0</v>
      </c>
      <c r="AD84" s="80">
        <f t="shared" si="41"/>
        <v>0</v>
      </c>
      <c r="AE84" s="80">
        <f t="shared" si="41"/>
        <v>0</v>
      </c>
      <c r="AF84" s="80">
        <f t="shared" si="41"/>
        <v>0</v>
      </c>
      <c r="AG84" s="80">
        <f t="shared" si="41"/>
        <v>0</v>
      </c>
      <c r="AH84" s="80">
        <f t="shared" si="41"/>
        <v>0</v>
      </c>
      <c r="AI84" s="80">
        <f t="shared" si="41"/>
        <v>0</v>
      </c>
      <c r="AJ84" s="80">
        <f t="shared" si="41"/>
        <v>0</v>
      </c>
      <c r="AK84" s="80">
        <f t="shared" si="41"/>
        <v>0</v>
      </c>
      <c r="AL84" s="80">
        <f t="shared" si="41"/>
        <v>0</v>
      </c>
      <c r="AM84" s="80">
        <f t="shared" si="41"/>
        <v>0</v>
      </c>
      <c r="AN84" s="80">
        <f t="shared" si="41"/>
        <v>0</v>
      </c>
      <c r="AO84" s="80">
        <f t="shared" si="41"/>
        <v>0</v>
      </c>
      <c r="AP84" s="80">
        <f t="shared" si="41"/>
        <v>0</v>
      </c>
      <c r="AQ84" s="80">
        <f t="shared" si="41"/>
        <v>0</v>
      </c>
      <c r="AR84" s="80">
        <f t="shared" si="41"/>
        <v>0</v>
      </c>
      <c r="AS84" s="80">
        <f t="shared" si="41"/>
        <v>0</v>
      </c>
      <c r="AT84" s="80">
        <f t="shared" si="41"/>
        <v>0</v>
      </c>
      <c r="AU84" s="80">
        <f t="shared" si="41"/>
        <v>0</v>
      </c>
      <c r="AV84" s="80">
        <f t="shared" si="41"/>
        <v>0</v>
      </c>
      <c r="AW84" s="80">
        <f t="shared" si="41"/>
        <v>0</v>
      </c>
      <c r="AX84" s="80">
        <f t="shared" si="41"/>
        <v>0</v>
      </c>
      <c r="AY84" s="80">
        <f t="shared" si="41"/>
        <v>0</v>
      </c>
      <c r="AZ84" s="80">
        <f t="shared" si="41"/>
        <v>0</v>
      </c>
      <c r="BA84" s="80">
        <f t="shared" si="41"/>
        <v>0</v>
      </c>
      <c r="BB84" s="80">
        <f t="shared" si="41"/>
        <v>0</v>
      </c>
      <c r="BC84" s="80">
        <f t="shared" si="41"/>
        <v>0</v>
      </c>
      <c r="BD84" s="80">
        <f t="shared" si="41"/>
        <v>0</v>
      </c>
      <c r="BE84" s="80">
        <f t="shared" si="41"/>
        <v>0</v>
      </c>
      <c r="BF84" s="80">
        <f t="shared" si="41"/>
        <v>0</v>
      </c>
      <c r="BG84" s="80">
        <f t="shared" si="41"/>
        <v>0</v>
      </c>
      <c r="BH84" s="80">
        <f t="shared" si="41"/>
        <v>0</v>
      </c>
      <c r="BI84" s="80">
        <f t="shared" si="41"/>
        <v>0</v>
      </c>
      <c r="BJ84" s="80">
        <f t="shared" si="41"/>
        <v>0</v>
      </c>
      <c r="BK84" s="80">
        <f t="shared" si="41"/>
        <v>0</v>
      </c>
      <c r="BL84" s="80">
        <f t="shared" si="41"/>
        <v>0</v>
      </c>
      <c r="BM84" s="80">
        <f t="shared" si="41"/>
        <v>0</v>
      </c>
      <c r="BN84" s="80">
        <f t="shared" si="41"/>
        <v>0</v>
      </c>
      <c r="BO84" s="80">
        <f t="shared" si="41"/>
        <v>0</v>
      </c>
      <c r="BP84" s="80">
        <f t="shared" si="41"/>
        <v>0</v>
      </c>
    </row>
    <row r="85" spans="1:68" s="74" customFormat="1" x14ac:dyDescent="0.25">
      <c r="A85" s="88" t="str">
        <f t="shared" si="22"/>
        <v>COO</v>
      </c>
      <c r="B85" s="96" t="s">
        <v>109</v>
      </c>
      <c r="E85" s="79" t="s">
        <v>128</v>
      </c>
      <c r="F85" s="96"/>
      <c r="G85" s="96"/>
      <c r="H85" s="97">
        <v>0</v>
      </c>
      <c r="I85" s="80">
        <f t="shared" ref="I85:BP85" si="43">IF(OR(MONTH(I$8)=3,MONTH(I$8)=6,MONTH(I$8)=9,MONTH(I$8)=12),$H85,0)</f>
        <v>0</v>
      </c>
      <c r="J85" s="80">
        <f t="shared" si="43"/>
        <v>0</v>
      </c>
      <c r="K85" s="80">
        <f t="shared" si="43"/>
        <v>0</v>
      </c>
      <c r="L85" s="80">
        <f t="shared" si="43"/>
        <v>0</v>
      </c>
      <c r="M85" s="80">
        <f t="shared" si="43"/>
        <v>0</v>
      </c>
      <c r="N85" s="80">
        <f t="shared" si="43"/>
        <v>0</v>
      </c>
      <c r="O85" s="80">
        <f t="shared" si="43"/>
        <v>0</v>
      </c>
      <c r="P85" s="80">
        <f t="shared" si="43"/>
        <v>0</v>
      </c>
      <c r="Q85" s="80">
        <f t="shared" si="43"/>
        <v>0</v>
      </c>
      <c r="R85" s="80">
        <f t="shared" si="43"/>
        <v>0</v>
      </c>
      <c r="S85" s="80">
        <f t="shared" si="43"/>
        <v>0</v>
      </c>
      <c r="T85" s="80">
        <f t="shared" si="43"/>
        <v>0</v>
      </c>
      <c r="U85" s="80">
        <f t="shared" si="43"/>
        <v>0</v>
      </c>
      <c r="V85" s="80">
        <f t="shared" si="43"/>
        <v>0</v>
      </c>
      <c r="W85" s="80">
        <f t="shared" si="43"/>
        <v>0</v>
      </c>
      <c r="X85" s="80">
        <f t="shared" si="43"/>
        <v>0</v>
      </c>
      <c r="Y85" s="80">
        <f t="shared" si="43"/>
        <v>0</v>
      </c>
      <c r="Z85" s="80">
        <f t="shared" si="43"/>
        <v>0</v>
      </c>
      <c r="AA85" s="80">
        <f t="shared" si="43"/>
        <v>0</v>
      </c>
      <c r="AB85" s="80">
        <f t="shared" si="43"/>
        <v>0</v>
      </c>
      <c r="AC85" s="80">
        <f t="shared" si="43"/>
        <v>0</v>
      </c>
      <c r="AD85" s="80">
        <f t="shared" si="43"/>
        <v>0</v>
      </c>
      <c r="AE85" s="80">
        <f t="shared" si="43"/>
        <v>0</v>
      </c>
      <c r="AF85" s="80">
        <f t="shared" si="43"/>
        <v>0</v>
      </c>
      <c r="AG85" s="80">
        <f t="shared" si="43"/>
        <v>0</v>
      </c>
      <c r="AH85" s="80">
        <f t="shared" si="43"/>
        <v>0</v>
      </c>
      <c r="AI85" s="80">
        <f t="shared" si="43"/>
        <v>0</v>
      </c>
      <c r="AJ85" s="80">
        <f t="shared" si="43"/>
        <v>0</v>
      </c>
      <c r="AK85" s="80">
        <f t="shared" si="43"/>
        <v>0</v>
      </c>
      <c r="AL85" s="80">
        <f t="shared" si="43"/>
        <v>0</v>
      </c>
      <c r="AM85" s="80">
        <f t="shared" si="43"/>
        <v>0</v>
      </c>
      <c r="AN85" s="80">
        <f t="shared" si="43"/>
        <v>0</v>
      </c>
      <c r="AO85" s="80">
        <f t="shared" si="43"/>
        <v>0</v>
      </c>
      <c r="AP85" s="80">
        <f t="shared" si="43"/>
        <v>0</v>
      </c>
      <c r="AQ85" s="80">
        <f t="shared" si="43"/>
        <v>0</v>
      </c>
      <c r="AR85" s="80">
        <f t="shared" si="43"/>
        <v>0</v>
      </c>
      <c r="AS85" s="80">
        <f t="shared" si="43"/>
        <v>0</v>
      </c>
      <c r="AT85" s="80">
        <f t="shared" si="43"/>
        <v>0</v>
      </c>
      <c r="AU85" s="80">
        <f t="shared" si="43"/>
        <v>0</v>
      </c>
      <c r="AV85" s="80">
        <f t="shared" si="43"/>
        <v>0</v>
      </c>
      <c r="AW85" s="80">
        <f t="shared" si="43"/>
        <v>0</v>
      </c>
      <c r="AX85" s="80">
        <f t="shared" si="43"/>
        <v>0</v>
      </c>
      <c r="AY85" s="80">
        <f t="shared" si="43"/>
        <v>0</v>
      </c>
      <c r="AZ85" s="80">
        <f t="shared" si="43"/>
        <v>0</v>
      </c>
      <c r="BA85" s="80">
        <f t="shared" si="43"/>
        <v>0</v>
      </c>
      <c r="BB85" s="80">
        <f t="shared" si="43"/>
        <v>0</v>
      </c>
      <c r="BC85" s="80">
        <f t="shared" si="43"/>
        <v>0</v>
      </c>
      <c r="BD85" s="80">
        <f t="shared" si="43"/>
        <v>0</v>
      </c>
      <c r="BE85" s="80">
        <f t="shared" si="43"/>
        <v>0</v>
      </c>
      <c r="BF85" s="80">
        <f t="shared" si="43"/>
        <v>0</v>
      </c>
      <c r="BG85" s="80">
        <f t="shared" si="43"/>
        <v>0</v>
      </c>
      <c r="BH85" s="80">
        <f t="shared" si="43"/>
        <v>0</v>
      </c>
      <c r="BI85" s="80">
        <f t="shared" si="43"/>
        <v>0</v>
      </c>
      <c r="BJ85" s="80">
        <f t="shared" si="43"/>
        <v>0</v>
      </c>
      <c r="BK85" s="80">
        <f t="shared" si="43"/>
        <v>0</v>
      </c>
      <c r="BL85" s="80">
        <f t="shared" si="43"/>
        <v>0</v>
      </c>
      <c r="BM85" s="80">
        <f t="shared" si="43"/>
        <v>0</v>
      </c>
      <c r="BN85" s="80">
        <f t="shared" si="43"/>
        <v>0</v>
      </c>
      <c r="BO85" s="80">
        <f t="shared" si="43"/>
        <v>0</v>
      </c>
      <c r="BP85" s="80">
        <f t="shared" si="43"/>
        <v>0</v>
      </c>
    </row>
    <row r="88" spans="1:68" x14ac:dyDescent="0.25">
      <c r="B88" s="87" t="str">
        <f>B48</f>
        <v>R&amp;D</v>
      </c>
      <c r="C88" s="91" t="s">
        <v>122</v>
      </c>
      <c r="D88" s="72"/>
      <c r="E88" s="92" t="s">
        <v>123</v>
      </c>
      <c r="F88" s="93" t="s">
        <v>124</v>
      </c>
      <c r="G88" s="93" t="s">
        <v>125</v>
      </c>
      <c r="H88" s="94" t="s">
        <v>126</v>
      </c>
      <c r="I88" s="86">
        <f>I$6</f>
        <v>42370</v>
      </c>
      <c r="J88" s="86">
        <f t="shared" ref="J88:BP88" si="44">J$6</f>
        <v>42401</v>
      </c>
      <c r="K88" s="86">
        <f t="shared" si="44"/>
        <v>42430</v>
      </c>
      <c r="L88" s="86">
        <f t="shared" si="44"/>
        <v>42461</v>
      </c>
      <c r="M88" s="86">
        <f t="shared" si="44"/>
        <v>42491</v>
      </c>
      <c r="N88" s="86">
        <f t="shared" si="44"/>
        <v>42522</v>
      </c>
      <c r="O88" s="86">
        <f t="shared" si="44"/>
        <v>42552</v>
      </c>
      <c r="P88" s="86">
        <f t="shared" si="44"/>
        <v>42583</v>
      </c>
      <c r="Q88" s="86">
        <f t="shared" si="44"/>
        <v>42614</v>
      </c>
      <c r="R88" s="86">
        <f t="shared" si="44"/>
        <v>42644</v>
      </c>
      <c r="S88" s="86">
        <f t="shared" si="44"/>
        <v>42675</v>
      </c>
      <c r="T88" s="86">
        <f t="shared" si="44"/>
        <v>42705</v>
      </c>
      <c r="U88" s="86">
        <f t="shared" si="44"/>
        <v>42736</v>
      </c>
      <c r="V88" s="86">
        <f t="shared" si="44"/>
        <v>42767</v>
      </c>
      <c r="W88" s="86">
        <f t="shared" si="44"/>
        <v>42795</v>
      </c>
      <c r="X88" s="86">
        <f t="shared" si="44"/>
        <v>42826</v>
      </c>
      <c r="Y88" s="86">
        <f t="shared" si="44"/>
        <v>42856</v>
      </c>
      <c r="Z88" s="86">
        <f t="shared" si="44"/>
        <v>42887</v>
      </c>
      <c r="AA88" s="86">
        <f t="shared" si="44"/>
        <v>42917</v>
      </c>
      <c r="AB88" s="86">
        <f t="shared" si="44"/>
        <v>42948</v>
      </c>
      <c r="AC88" s="86">
        <f t="shared" si="44"/>
        <v>42979</v>
      </c>
      <c r="AD88" s="86">
        <f t="shared" si="44"/>
        <v>43009</v>
      </c>
      <c r="AE88" s="86">
        <f t="shared" si="44"/>
        <v>43040</v>
      </c>
      <c r="AF88" s="86">
        <f t="shared" si="44"/>
        <v>43070</v>
      </c>
      <c r="AG88" s="86">
        <f t="shared" si="44"/>
        <v>43101</v>
      </c>
      <c r="AH88" s="86">
        <f t="shared" si="44"/>
        <v>43132</v>
      </c>
      <c r="AI88" s="86">
        <f t="shared" si="44"/>
        <v>43160</v>
      </c>
      <c r="AJ88" s="86">
        <f t="shared" si="44"/>
        <v>43191</v>
      </c>
      <c r="AK88" s="86">
        <f t="shared" si="44"/>
        <v>43221</v>
      </c>
      <c r="AL88" s="86">
        <f t="shared" si="44"/>
        <v>43252</v>
      </c>
      <c r="AM88" s="86">
        <f t="shared" si="44"/>
        <v>43282</v>
      </c>
      <c r="AN88" s="86">
        <f t="shared" si="44"/>
        <v>43313</v>
      </c>
      <c r="AO88" s="86">
        <f t="shared" si="44"/>
        <v>43344</v>
      </c>
      <c r="AP88" s="86">
        <f t="shared" si="44"/>
        <v>43374</v>
      </c>
      <c r="AQ88" s="86">
        <f t="shared" si="44"/>
        <v>43405</v>
      </c>
      <c r="AR88" s="86">
        <f t="shared" si="44"/>
        <v>43435</v>
      </c>
      <c r="AS88" s="86">
        <f t="shared" si="44"/>
        <v>43466</v>
      </c>
      <c r="AT88" s="86">
        <f t="shared" si="44"/>
        <v>43497</v>
      </c>
      <c r="AU88" s="86">
        <f t="shared" si="44"/>
        <v>43525</v>
      </c>
      <c r="AV88" s="86">
        <f t="shared" si="44"/>
        <v>43556</v>
      </c>
      <c r="AW88" s="86">
        <f t="shared" si="44"/>
        <v>43586</v>
      </c>
      <c r="AX88" s="86">
        <f t="shared" si="44"/>
        <v>43617</v>
      </c>
      <c r="AY88" s="86">
        <f t="shared" si="44"/>
        <v>43647</v>
      </c>
      <c r="AZ88" s="86">
        <f t="shared" si="44"/>
        <v>43678</v>
      </c>
      <c r="BA88" s="86">
        <f t="shared" si="44"/>
        <v>43709</v>
      </c>
      <c r="BB88" s="86">
        <f t="shared" si="44"/>
        <v>43739</v>
      </c>
      <c r="BC88" s="86">
        <f t="shared" si="44"/>
        <v>43770</v>
      </c>
      <c r="BD88" s="86">
        <f t="shared" si="44"/>
        <v>43800</v>
      </c>
      <c r="BE88" s="86">
        <f t="shared" si="44"/>
        <v>43831</v>
      </c>
      <c r="BF88" s="86">
        <f t="shared" si="44"/>
        <v>43862</v>
      </c>
      <c r="BG88" s="86">
        <f t="shared" si="44"/>
        <v>43891</v>
      </c>
      <c r="BH88" s="86">
        <f t="shared" si="44"/>
        <v>43922</v>
      </c>
      <c r="BI88" s="86">
        <f t="shared" si="44"/>
        <v>43952</v>
      </c>
      <c r="BJ88" s="86">
        <f t="shared" si="44"/>
        <v>43983</v>
      </c>
      <c r="BK88" s="86">
        <f t="shared" si="44"/>
        <v>44013</v>
      </c>
      <c r="BL88" s="86">
        <f t="shared" si="44"/>
        <v>44044</v>
      </c>
      <c r="BM88" s="86">
        <f t="shared" si="44"/>
        <v>44075</v>
      </c>
      <c r="BN88" s="86">
        <f t="shared" si="44"/>
        <v>44105</v>
      </c>
      <c r="BO88" s="86">
        <f t="shared" si="44"/>
        <v>44136</v>
      </c>
      <c r="BP88" s="86">
        <f t="shared" si="44"/>
        <v>44166</v>
      </c>
    </row>
    <row r="90" spans="1:68" x14ac:dyDescent="0.25">
      <c r="A90" s="88" t="str">
        <f t="shared" ref="A90:A111" si="45">$B$88</f>
        <v>R&amp;D</v>
      </c>
      <c r="B90" s="96" t="s">
        <v>85</v>
      </c>
      <c r="C90" s="74" t="s">
        <v>255</v>
      </c>
      <c r="E90" s="79" t="s">
        <v>132</v>
      </c>
      <c r="F90" s="98">
        <v>42370</v>
      </c>
      <c r="G90" s="98">
        <v>44196</v>
      </c>
      <c r="H90" s="97">
        <v>1000</v>
      </c>
      <c r="I90" s="85">
        <f>IF(AND($F90&lt;=I$6,$G90&gt;=I$7),$H90,0)</f>
        <v>1000</v>
      </c>
      <c r="J90" s="85">
        <f t="shared" ref="J90:BP93" si="46">IF(AND($F90&lt;=J$6,$G90&gt;=J$7),$H90,0)</f>
        <v>1000</v>
      </c>
      <c r="K90" s="85">
        <f t="shared" si="46"/>
        <v>1000</v>
      </c>
      <c r="L90" s="85">
        <f t="shared" si="46"/>
        <v>1000</v>
      </c>
      <c r="M90" s="85">
        <f t="shared" si="46"/>
        <v>1000</v>
      </c>
      <c r="N90" s="85">
        <f t="shared" si="46"/>
        <v>1000</v>
      </c>
      <c r="O90" s="85">
        <f t="shared" si="46"/>
        <v>1000</v>
      </c>
      <c r="P90" s="85">
        <f t="shared" si="46"/>
        <v>1000</v>
      </c>
      <c r="Q90" s="85">
        <f t="shared" si="46"/>
        <v>1000</v>
      </c>
      <c r="R90" s="85">
        <f t="shared" si="46"/>
        <v>1000</v>
      </c>
      <c r="S90" s="85">
        <f t="shared" si="46"/>
        <v>1000</v>
      </c>
      <c r="T90" s="85">
        <f t="shared" si="46"/>
        <v>1000</v>
      </c>
      <c r="U90" s="85">
        <f t="shared" si="46"/>
        <v>1000</v>
      </c>
      <c r="V90" s="85">
        <f t="shared" si="46"/>
        <v>1000</v>
      </c>
      <c r="W90" s="85">
        <f t="shared" si="46"/>
        <v>1000</v>
      </c>
      <c r="X90" s="85">
        <f t="shared" si="46"/>
        <v>1000</v>
      </c>
      <c r="Y90" s="85">
        <f t="shared" si="46"/>
        <v>1000</v>
      </c>
      <c r="Z90" s="85">
        <f t="shared" si="46"/>
        <v>1000</v>
      </c>
      <c r="AA90" s="85">
        <f t="shared" si="46"/>
        <v>1000</v>
      </c>
      <c r="AB90" s="85">
        <f t="shared" si="46"/>
        <v>1000</v>
      </c>
      <c r="AC90" s="85">
        <f t="shared" si="46"/>
        <v>1000</v>
      </c>
      <c r="AD90" s="85">
        <f t="shared" si="46"/>
        <v>1000</v>
      </c>
      <c r="AE90" s="85">
        <f t="shared" si="46"/>
        <v>1000</v>
      </c>
      <c r="AF90" s="85">
        <f t="shared" si="46"/>
        <v>1000</v>
      </c>
      <c r="AG90" s="85">
        <f t="shared" si="46"/>
        <v>1000</v>
      </c>
      <c r="AH90" s="85">
        <f t="shared" si="46"/>
        <v>1000</v>
      </c>
      <c r="AI90" s="85">
        <f t="shared" si="46"/>
        <v>1000</v>
      </c>
      <c r="AJ90" s="85">
        <f t="shared" si="46"/>
        <v>1000</v>
      </c>
      <c r="AK90" s="85">
        <f t="shared" si="46"/>
        <v>1000</v>
      </c>
      <c r="AL90" s="85">
        <f t="shared" si="46"/>
        <v>1000</v>
      </c>
      <c r="AM90" s="85">
        <f t="shared" si="46"/>
        <v>1000</v>
      </c>
      <c r="AN90" s="85">
        <f t="shared" si="46"/>
        <v>1000</v>
      </c>
      <c r="AO90" s="85">
        <f t="shared" si="46"/>
        <v>1000</v>
      </c>
      <c r="AP90" s="85">
        <f t="shared" si="46"/>
        <v>1000</v>
      </c>
      <c r="AQ90" s="85">
        <f t="shared" si="46"/>
        <v>1000</v>
      </c>
      <c r="AR90" s="85">
        <f t="shared" si="46"/>
        <v>1000</v>
      </c>
      <c r="AS90" s="85">
        <f t="shared" si="46"/>
        <v>1000</v>
      </c>
      <c r="AT90" s="85">
        <f t="shared" si="46"/>
        <v>1000</v>
      </c>
      <c r="AU90" s="85">
        <f t="shared" si="46"/>
        <v>1000</v>
      </c>
      <c r="AV90" s="85">
        <f t="shared" si="46"/>
        <v>1000</v>
      </c>
      <c r="AW90" s="85">
        <f t="shared" si="46"/>
        <v>1000</v>
      </c>
      <c r="AX90" s="85">
        <f t="shared" si="46"/>
        <v>1000</v>
      </c>
      <c r="AY90" s="85">
        <f t="shared" si="46"/>
        <v>1000</v>
      </c>
      <c r="AZ90" s="85">
        <f t="shared" si="46"/>
        <v>1000</v>
      </c>
      <c r="BA90" s="85">
        <f t="shared" si="46"/>
        <v>1000</v>
      </c>
      <c r="BB90" s="85">
        <f t="shared" si="46"/>
        <v>1000</v>
      </c>
      <c r="BC90" s="85">
        <f t="shared" si="46"/>
        <v>1000</v>
      </c>
      <c r="BD90" s="85">
        <f t="shared" si="46"/>
        <v>1000</v>
      </c>
      <c r="BE90" s="85">
        <f t="shared" si="46"/>
        <v>1000</v>
      </c>
      <c r="BF90" s="85">
        <f t="shared" si="46"/>
        <v>1000</v>
      </c>
      <c r="BG90" s="85">
        <f t="shared" si="46"/>
        <v>1000</v>
      </c>
      <c r="BH90" s="85">
        <f t="shared" si="46"/>
        <v>1000</v>
      </c>
      <c r="BI90" s="85">
        <f t="shared" si="46"/>
        <v>1000</v>
      </c>
      <c r="BJ90" s="85">
        <f t="shared" si="46"/>
        <v>1000</v>
      </c>
      <c r="BK90" s="85">
        <f t="shared" si="46"/>
        <v>1000</v>
      </c>
      <c r="BL90" s="85">
        <f t="shared" si="46"/>
        <v>1000</v>
      </c>
      <c r="BM90" s="85">
        <f t="shared" si="46"/>
        <v>1000</v>
      </c>
      <c r="BN90" s="85">
        <f t="shared" si="46"/>
        <v>1000</v>
      </c>
      <c r="BO90" s="85">
        <f t="shared" si="46"/>
        <v>1000</v>
      </c>
      <c r="BP90" s="85">
        <f t="shared" si="46"/>
        <v>1000</v>
      </c>
    </row>
    <row r="91" spans="1:68" x14ac:dyDescent="0.25">
      <c r="A91" s="88" t="str">
        <f t="shared" si="45"/>
        <v>R&amp;D</v>
      </c>
      <c r="B91" s="96" t="s">
        <v>86</v>
      </c>
      <c r="C91" s="74" t="s">
        <v>133</v>
      </c>
      <c r="E91" s="79" t="s">
        <v>132</v>
      </c>
      <c r="F91" s="98">
        <v>42370</v>
      </c>
      <c r="G91" s="98">
        <v>44196</v>
      </c>
      <c r="H91" s="97">
        <v>100</v>
      </c>
      <c r="I91" s="85">
        <f>IF(AND($F91&lt;=I$6,$G91&gt;=I$7),$H91,0)</f>
        <v>100</v>
      </c>
      <c r="J91" s="85">
        <f t="shared" si="46"/>
        <v>100</v>
      </c>
      <c r="K91" s="85">
        <f t="shared" si="46"/>
        <v>100</v>
      </c>
      <c r="L91" s="85">
        <f t="shared" si="46"/>
        <v>100</v>
      </c>
      <c r="M91" s="85">
        <f t="shared" si="46"/>
        <v>100</v>
      </c>
      <c r="N91" s="85">
        <f t="shared" si="46"/>
        <v>100</v>
      </c>
      <c r="O91" s="85">
        <f t="shared" si="46"/>
        <v>100</v>
      </c>
      <c r="P91" s="85">
        <f t="shared" si="46"/>
        <v>100</v>
      </c>
      <c r="Q91" s="85">
        <f t="shared" si="46"/>
        <v>100</v>
      </c>
      <c r="R91" s="85">
        <f t="shared" si="46"/>
        <v>100</v>
      </c>
      <c r="S91" s="85">
        <f t="shared" si="46"/>
        <v>100</v>
      </c>
      <c r="T91" s="85">
        <f t="shared" si="46"/>
        <v>100</v>
      </c>
      <c r="U91" s="85">
        <f t="shared" si="46"/>
        <v>100</v>
      </c>
      <c r="V91" s="85">
        <f t="shared" si="46"/>
        <v>100</v>
      </c>
      <c r="W91" s="85">
        <f t="shared" si="46"/>
        <v>100</v>
      </c>
      <c r="X91" s="85">
        <f t="shared" si="46"/>
        <v>100</v>
      </c>
      <c r="Y91" s="85">
        <f t="shared" si="46"/>
        <v>100</v>
      </c>
      <c r="Z91" s="85">
        <f t="shared" si="46"/>
        <v>100</v>
      </c>
      <c r="AA91" s="85">
        <f t="shared" si="46"/>
        <v>100</v>
      </c>
      <c r="AB91" s="85">
        <f t="shared" si="46"/>
        <v>100</v>
      </c>
      <c r="AC91" s="85">
        <f t="shared" si="46"/>
        <v>100</v>
      </c>
      <c r="AD91" s="85">
        <f t="shared" si="46"/>
        <v>100</v>
      </c>
      <c r="AE91" s="85">
        <f t="shared" si="46"/>
        <v>100</v>
      </c>
      <c r="AF91" s="85">
        <f t="shared" si="46"/>
        <v>100</v>
      </c>
      <c r="AG91" s="85">
        <f t="shared" si="46"/>
        <v>100</v>
      </c>
      <c r="AH91" s="85">
        <f t="shared" si="46"/>
        <v>100</v>
      </c>
      <c r="AI91" s="85">
        <f t="shared" si="46"/>
        <v>100</v>
      </c>
      <c r="AJ91" s="85">
        <f t="shared" si="46"/>
        <v>100</v>
      </c>
      <c r="AK91" s="85">
        <f t="shared" si="46"/>
        <v>100</v>
      </c>
      <c r="AL91" s="85">
        <f t="shared" si="46"/>
        <v>100</v>
      </c>
      <c r="AM91" s="85">
        <f t="shared" si="46"/>
        <v>100</v>
      </c>
      <c r="AN91" s="85">
        <f t="shared" si="46"/>
        <v>100</v>
      </c>
      <c r="AO91" s="85">
        <f t="shared" si="46"/>
        <v>100</v>
      </c>
      <c r="AP91" s="85">
        <f t="shared" si="46"/>
        <v>100</v>
      </c>
      <c r="AQ91" s="85">
        <f t="shared" si="46"/>
        <v>100</v>
      </c>
      <c r="AR91" s="85">
        <f t="shared" si="46"/>
        <v>100</v>
      </c>
      <c r="AS91" s="85">
        <f t="shared" si="46"/>
        <v>100</v>
      </c>
      <c r="AT91" s="85">
        <f t="shared" si="46"/>
        <v>100</v>
      </c>
      <c r="AU91" s="85">
        <f t="shared" si="46"/>
        <v>100</v>
      </c>
      <c r="AV91" s="85">
        <f t="shared" si="46"/>
        <v>100</v>
      </c>
      <c r="AW91" s="85">
        <f t="shared" si="46"/>
        <v>100</v>
      </c>
      <c r="AX91" s="85">
        <f t="shared" si="46"/>
        <v>100</v>
      </c>
      <c r="AY91" s="85">
        <f t="shared" si="46"/>
        <v>100</v>
      </c>
      <c r="AZ91" s="85">
        <f t="shared" si="46"/>
        <v>100</v>
      </c>
      <c r="BA91" s="85">
        <f t="shared" si="46"/>
        <v>100</v>
      </c>
      <c r="BB91" s="85">
        <f t="shared" si="46"/>
        <v>100</v>
      </c>
      <c r="BC91" s="85">
        <f t="shared" si="46"/>
        <v>100</v>
      </c>
      <c r="BD91" s="85">
        <f t="shared" si="46"/>
        <v>100</v>
      </c>
      <c r="BE91" s="85">
        <f t="shared" si="46"/>
        <v>100</v>
      </c>
      <c r="BF91" s="85">
        <f t="shared" si="46"/>
        <v>100</v>
      </c>
      <c r="BG91" s="85">
        <f t="shared" si="46"/>
        <v>100</v>
      </c>
      <c r="BH91" s="85">
        <f t="shared" si="46"/>
        <v>100</v>
      </c>
      <c r="BI91" s="85">
        <f t="shared" si="46"/>
        <v>100</v>
      </c>
      <c r="BJ91" s="85">
        <f t="shared" si="46"/>
        <v>100</v>
      </c>
      <c r="BK91" s="85">
        <f t="shared" si="46"/>
        <v>100</v>
      </c>
      <c r="BL91" s="85">
        <f t="shared" si="46"/>
        <v>100</v>
      </c>
      <c r="BM91" s="85">
        <f t="shared" si="46"/>
        <v>100</v>
      </c>
      <c r="BN91" s="85">
        <f t="shared" si="46"/>
        <v>100</v>
      </c>
      <c r="BO91" s="85">
        <f t="shared" si="46"/>
        <v>100</v>
      </c>
      <c r="BP91" s="85">
        <f t="shared" si="46"/>
        <v>100</v>
      </c>
    </row>
    <row r="92" spans="1:68" x14ac:dyDescent="0.25">
      <c r="A92" s="88" t="str">
        <f t="shared" si="45"/>
        <v>R&amp;D</v>
      </c>
      <c r="B92" s="96" t="s">
        <v>30</v>
      </c>
      <c r="C92" s="74" t="s">
        <v>256</v>
      </c>
      <c r="E92" s="79" t="s">
        <v>132</v>
      </c>
      <c r="F92" s="98">
        <v>42370</v>
      </c>
      <c r="G92" s="98">
        <v>42704</v>
      </c>
      <c r="H92" s="97">
        <v>7500</v>
      </c>
      <c r="I92" s="85">
        <f>IF(AND($F92&lt;=I$6,$G92&gt;=I$7),$H92,0)</f>
        <v>7500</v>
      </c>
      <c r="J92" s="85">
        <f t="shared" si="46"/>
        <v>7500</v>
      </c>
      <c r="K92" s="85">
        <f t="shared" si="46"/>
        <v>7500</v>
      </c>
      <c r="L92" s="85">
        <f t="shared" si="46"/>
        <v>7500</v>
      </c>
      <c r="M92" s="85">
        <f t="shared" si="46"/>
        <v>7500</v>
      </c>
      <c r="N92" s="85">
        <f t="shared" si="46"/>
        <v>7500</v>
      </c>
      <c r="O92" s="85">
        <f t="shared" si="46"/>
        <v>7500</v>
      </c>
      <c r="P92" s="85">
        <f t="shared" si="46"/>
        <v>7500</v>
      </c>
      <c r="Q92" s="85">
        <f t="shared" si="46"/>
        <v>7500</v>
      </c>
      <c r="R92" s="85">
        <f t="shared" si="46"/>
        <v>7500</v>
      </c>
      <c r="S92" s="85">
        <f t="shared" si="46"/>
        <v>7500</v>
      </c>
      <c r="T92" s="85">
        <f t="shared" si="46"/>
        <v>0</v>
      </c>
      <c r="U92" s="85">
        <f t="shared" si="46"/>
        <v>0</v>
      </c>
      <c r="V92" s="85">
        <f t="shared" si="46"/>
        <v>0</v>
      </c>
      <c r="W92" s="85">
        <f t="shared" si="46"/>
        <v>0</v>
      </c>
      <c r="X92" s="85">
        <f t="shared" si="46"/>
        <v>0</v>
      </c>
      <c r="Y92" s="85">
        <f t="shared" si="46"/>
        <v>0</v>
      </c>
      <c r="Z92" s="85">
        <f t="shared" si="46"/>
        <v>0</v>
      </c>
      <c r="AA92" s="85">
        <f t="shared" si="46"/>
        <v>0</v>
      </c>
      <c r="AB92" s="85">
        <f t="shared" si="46"/>
        <v>0</v>
      </c>
      <c r="AC92" s="85">
        <f t="shared" si="46"/>
        <v>0</v>
      </c>
      <c r="AD92" s="85">
        <f t="shared" si="46"/>
        <v>0</v>
      </c>
      <c r="AE92" s="85">
        <f t="shared" si="46"/>
        <v>0</v>
      </c>
      <c r="AF92" s="85">
        <f t="shared" si="46"/>
        <v>0</v>
      </c>
      <c r="AG92" s="85">
        <f t="shared" si="46"/>
        <v>0</v>
      </c>
      <c r="AH92" s="85">
        <f t="shared" si="46"/>
        <v>0</v>
      </c>
      <c r="AI92" s="85">
        <f t="shared" si="46"/>
        <v>0</v>
      </c>
      <c r="AJ92" s="85">
        <f t="shared" si="46"/>
        <v>0</v>
      </c>
      <c r="AK92" s="85">
        <f t="shared" si="46"/>
        <v>0</v>
      </c>
      <c r="AL92" s="85">
        <f t="shared" si="46"/>
        <v>0</v>
      </c>
      <c r="AM92" s="85">
        <f t="shared" si="46"/>
        <v>0</v>
      </c>
      <c r="AN92" s="85">
        <f t="shared" si="46"/>
        <v>0</v>
      </c>
      <c r="AO92" s="85">
        <f t="shared" si="46"/>
        <v>0</v>
      </c>
      <c r="AP92" s="85">
        <f t="shared" si="46"/>
        <v>0</v>
      </c>
      <c r="AQ92" s="85">
        <f t="shared" si="46"/>
        <v>0</v>
      </c>
      <c r="AR92" s="85">
        <f t="shared" si="46"/>
        <v>0</v>
      </c>
      <c r="AS92" s="85">
        <f t="shared" si="46"/>
        <v>0</v>
      </c>
      <c r="AT92" s="85">
        <f t="shared" si="46"/>
        <v>0</v>
      </c>
      <c r="AU92" s="85">
        <f t="shared" si="46"/>
        <v>0</v>
      </c>
      <c r="AV92" s="85">
        <f t="shared" si="46"/>
        <v>0</v>
      </c>
      <c r="AW92" s="85">
        <f t="shared" si="46"/>
        <v>0</v>
      </c>
      <c r="AX92" s="85">
        <f t="shared" si="46"/>
        <v>0</v>
      </c>
      <c r="AY92" s="85">
        <f t="shared" si="46"/>
        <v>0</v>
      </c>
      <c r="AZ92" s="85">
        <f t="shared" si="46"/>
        <v>0</v>
      </c>
      <c r="BA92" s="85">
        <f t="shared" si="46"/>
        <v>0</v>
      </c>
      <c r="BB92" s="85">
        <f t="shared" si="46"/>
        <v>0</v>
      </c>
      <c r="BC92" s="85">
        <f t="shared" si="46"/>
        <v>0</v>
      </c>
      <c r="BD92" s="85">
        <f t="shared" si="46"/>
        <v>0</v>
      </c>
      <c r="BE92" s="85">
        <f t="shared" si="46"/>
        <v>0</v>
      </c>
      <c r="BF92" s="85">
        <f t="shared" si="46"/>
        <v>0</v>
      </c>
      <c r="BG92" s="85">
        <f t="shared" si="46"/>
        <v>0</v>
      </c>
      <c r="BH92" s="85">
        <f t="shared" si="46"/>
        <v>0</v>
      </c>
      <c r="BI92" s="85">
        <f t="shared" si="46"/>
        <v>0</v>
      </c>
      <c r="BJ92" s="85">
        <f t="shared" si="46"/>
        <v>0</v>
      </c>
      <c r="BK92" s="85">
        <f t="shared" si="46"/>
        <v>0</v>
      </c>
      <c r="BL92" s="85">
        <f t="shared" si="46"/>
        <v>0</v>
      </c>
      <c r="BM92" s="85">
        <f t="shared" si="46"/>
        <v>0</v>
      </c>
      <c r="BN92" s="85">
        <f t="shared" si="46"/>
        <v>0</v>
      </c>
      <c r="BO92" s="85">
        <f t="shared" si="46"/>
        <v>0</v>
      </c>
      <c r="BP92" s="85">
        <f t="shared" si="46"/>
        <v>0</v>
      </c>
    </row>
    <row r="93" spans="1:68" x14ac:dyDescent="0.25">
      <c r="A93" s="88" t="str">
        <f t="shared" si="45"/>
        <v>R&amp;D</v>
      </c>
      <c r="B93" s="96" t="s">
        <v>89</v>
      </c>
      <c r="C93" s="74" t="s">
        <v>218</v>
      </c>
      <c r="E93" s="79" t="s">
        <v>132</v>
      </c>
      <c r="F93" s="98">
        <v>42370</v>
      </c>
      <c r="G93" s="98">
        <v>42460</v>
      </c>
      <c r="H93" s="97">
        <f>9*2000</f>
        <v>18000</v>
      </c>
      <c r="I93" s="85">
        <f>IF(AND($F93&lt;=I$6,$G93&gt;=I$7),$H93,0)</f>
        <v>18000</v>
      </c>
      <c r="J93" s="85">
        <f t="shared" si="46"/>
        <v>18000</v>
      </c>
      <c r="K93" s="85">
        <f t="shared" si="46"/>
        <v>18000</v>
      </c>
      <c r="L93" s="85">
        <f t="shared" si="46"/>
        <v>0</v>
      </c>
      <c r="M93" s="85">
        <f t="shared" si="46"/>
        <v>0</v>
      </c>
      <c r="N93" s="85">
        <f t="shared" si="46"/>
        <v>0</v>
      </c>
      <c r="O93" s="85">
        <f t="shared" si="46"/>
        <v>0</v>
      </c>
      <c r="P93" s="85">
        <f t="shared" si="46"/>
        <v>0</v>
      </c>
      <c r="Q93" s="85">
        <f t="shared" si="46"/>
        <v>0</v>
      </c>
      <c r="R93" s="85">
        <f t="shared" si="46"/>
        <v>0</v>
      </c>
      <c r="S93" s="85">
        <f t="shared" si="46"/>
        <v>0</v>
      </c>
      <c r="T93" s="85">
        <f t="shared" si="46"/>
        <v>0</v>
      </c>
      <c r="U93" s="85">
        <f t="shared" si="46"/>
        <v>0</v>
      </c>
      <c r="V93" s="85">
        <f t="shared" si="46"/>
        <v>0</v>
      </c>
      <c r="W93" s="85">
        <f t="shared" si="46"/>
        <v>0</v>
      </c>
      <c r="X93" s="85">
        <f t="shared" si="46"/>
        <v>0</v>
      </c>
      <c r="Y93" s="85">
        <f t="shared" si="46"/>
        <v>0</v>
      </c>
      <c r="Z93" s="85">
        <f t="shared" si="46"/>
        <v>0</v>
      </c>
      <c r="AA93" s="85">
        <f t="shared" si="46"/>
        <v>0</v>
      </c>
      <c r="AB93" s="85">
        <f t="shared" si="46"/>
        <v>0</v>
      </c>
      <c r="AC93" s="85">
        <f t="shared" si="46"/>
        <v>0</v>
      </c>
      <c r="AD93" s="85">
        <f t="shared" si="46"/>
        <v>0</v>
      </c>
      <c r="AE93" s="85">
        <f t="shared" si="46"/>
        <v>0</v>
      </c>
      <c r="AF93" s="85">
        <f t="shared" si="46"/>
        <v>0</v>
      </c>
      <c r="AG93" s="85">
        <f t="shared" si="46"/>
        <v>0</v>
      </c>
      <c r="AH93" s="85">
        <f t="shared" si="46"/>
        <v>0</v>
      </c>
      <c r="AI93" s="85">
        <f t="shared" si="46"/>
        <v>0</v>
      </c>
      <c r="AJ93" s="85">
        <f t="shared" si="46"/>
        <v>0</v>
      </c>
      <c r="AK93" s="85">
        <f t="shared" si="46"/>
        <v>0</v>
      </c>
      <c r="AL93" s="85">
        <f t="shared" si="46"/>
        <v>0</v>
      </c>
      <c r="AM93" s="85">
        <f t="shared" si="46"/>
        <v>0</v>
      </c>
      <c r="AN93" s="85">
        <f t="shared" si="46"/>
        <v>0</v>
      </c>
      <c r="AO93" s="85">
        <f t="shared" si="46"/>
        <v>0</v>
      </c>
      <c r="AP93" s="85">
        <f t="shared" si="46"/>
        <v>0</v>
      </c>
      <c r="AQ93" s="85">
        <f t="shared" si="46"/>
        <v>0</v>
      </c>
      <c r="AR93" s="85">
        <f t="shared" si="46"/>
        <v>0</v>
      </c>
      <c r="AS93" s="85">
        <f t="shared" si="46"/>
        <v>0</v>
      </c>
      <c r="AT93" s="85">
        <f t="shared" si="46"/>
        <v>0</v>
      </c>
      <c r="AU93" s="85">
        <f t="shared" si="46"/>
        <v>0</v>
      </c>
      <c r="AV93" s="85">
        <f t="shared" si="46"/>
        <v>0</v>
      </c>
      <c r="AW93" s="85">
        <f t="shared" si="46"/>
        <v>0</v>
      </c>
      <c r="AX93" s="85">
        <f t="shared" si="46"/>
        <v>0</v>
      </c>
      <c r="AY93" s="85">
        <f t="shared" si="46"/>
        <v>0</v>
      </c>
      <c r="AZ93" s="85">
        <f t="shared" si="46"/>
        <v>0</v>
      </c>
      <c r="BA93" s="85">
        <f t="shared" si="46"/>
        <v>0</v>
      </c>
      <c r="BB93" s="85">
        <f t="shared" si="46"/>
        <v>0</v>
      </c>
      <c r="BC93" s="85">
        <f t="shared" si="46"/>
        <v>0</v>
      </c>
      <c r="BD93" s="85">
        <f t="shared" si="46"/>
        <v>0</v>
      </c>
      <c r="BE93" s="85">
        <f t="shared" si="46"/>
        <v>0</v>
      </c>
      <c r="BF93" s="85">
        <f t="shared" si="46"/>
        <v>0</v>
      </c>
      <c r="BG93" s="85">
        <f t="shared" si="46"/>
        <v>0</v>
      </c>
      <c r="BH93" s="85">
        <f t="shared" si="46"/>
        <v>0</v>
      </c>
      <c r="BI93" s="85">
        <f t="shared" si="46"/>
        <v>0</v>
      </c>
      <c r="BJ93" s="85">
        <f t="shared" si="46"/>
        <v>0</v>
      </c>
      <c r="BK93" s="85">
        <f t="shared" si="46"/>
        <v>0</v>
      </c>
      <c r="BL93" s="85">
        <f t="shared" si="46"/>
        <v>0</v>
      </c>
      <c r="BM93" s="85">
        <f t="shared" si="46"/>
        <v>0</v>
      </c>
      <c r="BN93" s="85">
        <f t="shared" si="46"/>
        <v>0</v>
      </c>
      <c r="BO93" s="85">
        <f t="shared" si="46"/>
        <v>0</v>
      </c>
      <c r="BP93" s="85">
        <f t="shared" si="46"/>
        <v>0</v>
      </c>
    </row>
    <row r="94" spans="1:68" x14ac:dyDescent="0.25">
      <c r="A94" s="88" t="str">
        <f t="shared" si="45"/>
        <v>R&amp;D</v>
      </c>
      <c r="B94" s="96" t="s">
        <v>90</v>
      </c>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row>
    <row r="95" spans="1:68" x14ac:dyDescent="0.25">
      <c r="A95" s="88" t="str">
        <f t="shared" si="45"/>
        <v>R&amp;D</v>
      </c>
      <c r="B95" s="96" t="s">
        <v>91</v>
      </c>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row>
    <row r="96" spans="1:68" x14ac:dyDescent="0.25">
      <c r="A96" s="88" t="str">
        <f t="shared" si="45"/>
        <v>R&amp;D</v>
      </c>
      <c r="B96" s="96" t="s">
        <v>92</v>
      </c>
      <c r="I96" s="80"/>
    </row>
    <row r="97" spans="1:68" x14ac:dyDescent="0.25">
      <c r="A97" s="88" t="str">
        <f t="shared" si="45"/>
        <v>R&amp;D</v>
      </c>
      <c r="B97" s="96" t="s">
        <v>93</v>
      </c>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row>
    <row r="98" spans="1:68" x14ac:dyDescent="0.25">
      <c r="A98" s="88" t="str">
        <f t="shared" si="45"/>
        <v>R&amp;D</v>
      </c>
      <c r="B98" s="96" t="s">
        <v>94</v>
      </c>
      <c r="I98" s="80"/>
    </row>
    <row r="99" spans="1:68" x14ac:dyDescent="0.25">
      <c r="A99" s="88" t="str">
        <f t="shared" si="45"/>
        <v>R&amp;D</v>
      </c>
      <c r="B99" s="96" t="s">
        <v>95</v>
      </c>
      <c r="E99" s="79" t="s">
        <v>129</v>
      </c>
      <c r="F99" s="98">
        <v>42370</v>
      </c>
      <c r="G99" s="98">
        <v>44196</v>
      </c>
      <c r="H99" s="97">
        <v>0</v>
      </c>
      <c r="I99" s="85">
        <f t="shared" ref="I99:BP99" si="47">IF(AND($F99&lt;=I$6,$G99&gt;I$7),I$5*($H99/($G99-$F99+1)),IF(AND($F99&gt;I$6,$F99&lt;=I$7),(I$7-$F99+1)*($H99/($G99-$F99+1)),IF(AND($G99&gt;=I$6,$G99&lt;=I$7),($G99-I$6+1)*($H99/($G99-$F99+1)),0)))</f>
        <v>0</v>
      </c>
      <c r="J99" s="85">
        <f t="shared" si="47"/>
        <v>0</v>
      </c>
      <c r="K99" s="85">
        <f t="shared" si="47"/>
        <v>0</v>
      </c>
      <c r="L99" s="85">
        <f t="shared" si="47"/>
        <v>0</v>
      </c>
      <c r="M99" s="85">
        <f t="shared" si="47"/>
        <v>0</v>
      </c>
      <c r="N99" s="85">
        <f t="shared" si="47"/>
        <v>0</v>
      </c>
      <c r="O99" s="85">
        <f t="shared" si="47"/>
        <v>0</v>
      </c>
      <c r="P99" s="85">
        <f t="shared" si="47"/>
        <v>0</v>
      </c>
      <c r="Q99" s="85">
        <f t="shared" si="47"/>
        <v>0</v>
      </c>
      <c r="R99" s="85">
        <f t="shared" si="47"/>
        <v>0</v>
      </c>
      <c r="S99" s="85">
        <f t="shared" si="47"/>
        <v>0</v>
      </c>
      <c r="T99" s="85">
        <f t="shared" si="47"/>
        <v>0</v>
      </c>
      <c r="U99" s="85">
        <f t="shared" si="47"/>
        <v>0</v>
      </c>
      <c r="V99" s="85">
        <f t="shared" si="47"/>
        <v>0</v>
      </c>
      <c r="W99" s="85">
        <f t="shared" si="47"/>
        <v>0</v>
      </c>
      <c r="X99" s="85">
        <f t="shared" si="47"/>
        <v>0</v>
      </c>
      <c r="Y99" s="85">
        <f t="shared" si="47"/>
        <v>0</v>
      </c>
      <c r="Z99" s="85">
        <f t="shared" si="47"/>
        <v>0</v>
      </c>
      <c r="AA99" s="85">
        <f t="shared" si="47"/>
        <v>0</v>
      </c>
      <c r="AB99" s="85">
        <f t="shared" si="47"/>
        <v>0</v>
      </c>
      <c r="AC99" s="85">
        <f t="shared" si="47"/>
        <v>0</v>
      </c>
      <c r="AD99" s="85">
        <f t="shared" si="47"/>
        <v>0</v>
      </c>
      <c r="AE99" s="85">
        <f t="shared" si="47"/>
        <v>0</v>
      </c>
      <c r="AF99" s="85">
        <f t="shared" si="47"/>
        <v>0</v>
      </c>
      <c r="AG99" s="85">
        <f t="shared" si="47"/>
        <v>0</v>
      </c>
      <c r="AH99" s="85">
        <f t="shared" si="47"/>
        <v>0</v>
      </c>
      <c r="AI99" s="85">
        <f t="shared" si="47"/>
        <v>0</v>
      </c>
      <c r="AJ99" s="85">
        <f t="shared" si="47"/>
        <v>0</v>
      </c>
      <c r="AK99" s="85">
        <f t="shared" si="47"/>
        <v>0</v>
      </c>
      <c r="AL99" s="85">
        <f t="shared" si="47"/>
        <v>0</v>
      </c>
      <c r="AM99" s="85">
        <f t="shared" si="47"/>
        <v>0</v>
      </c>
      <c r="AN99" s="85">
        <f t="shared" si="47"/>
        <v>0</v>
      </c>
      <c r="AO99" s="85">
        <f t="shared" si="47"/>
        <v>0</v>
      </c>
      <c r="AP99" s="85">
        <f t="shared" si="47"/>
        <v>0</v>
      </c>
      <c r="AQ99" s="85">
        <f t="shared" si="47"/>
        <v>0</v>
      </c>
      <c r="AR99" s="85">
        <f t="shared" si="47"/>
        <v>0</v>
      </c>
      <c r="AS99" s="85">
        <f t="shared" si="47"/>
        <v>0</v>
      </c>
      <c r="AT99" s="85">
        <f t="shared" si="47"/>
        <v>0</v>
      </c>
      <c r="AU99" s="85">
        <f t="shared" si="47"/>
        <v>0</v>
      </c>
      <c r="AV99" s="85">
        <f t="shared" si="47"/>
        <v>0</v>
      </c>
      <c r="AW99" s="85">
        <f t="shared" si="47"/>
        <v>0</v>
      </c>
      <c r="AX99" s="85">
        <f t="shared" si="47"/>
        <v>0</v>
      </c>
      <c r="AY99" s="85">
        <f t="shared" si="47"/>
        <v>0</v>
      </c>
      <c r="AZ99" s="85">
        <f t="shared" si="47"/>
        <v>0</v>
      </c>
      <c r="BA99" s="85">
        <f t="shared" si="47"/>
        <v>0</v>
      </c>
      <c r="BB99" s="85">
        <f t="shared" si="47"/>
        <v>0</v>
      </c>
      <c r="BC99" s="85">
        <f t="shared" si="47"/>
        <v>0</v>
      </c>
      <c r="BD99" s="85">
        <f t="shared" si="47"/>
        <v>0</v>
      </c>
      <c r="BE99" s="85">
        <f t="shared" si="47"/>
        <v>0</v>
      </c>
      <c r="BF99" s="85">
        <f t="shared" si="47"/>
        <v>0</v>
      </c>
      <c r="BG99" s="85">
        <f t="shared" si="47"/>
        <v>0</v>
      </c>
      <c r="BH99" s="85">
        <f t="shared" si="47"/>
        <v>0</v>
      </c>
      <c r="BI99" s="85">
        <f t="shared" si="47"/>
        <v>0</v>
      </c>
      <c r="BJ99" s="85">
        <f t="shared" si="47"/>
        <v>0</v>
      </c>
      <c r="BK99" s="85">
        <f t="shared" si="47"/>
        <v>0</v>
      </c>
      <c r="BL99" s="85">
        <f t="shared" si="47"/>
        <v>0</v>
      </c>
      <c r="BM99" s="85">
        <f t="shared" si="47"/>
        <v>0</v>
      </c>
      <c r="BN99" s="85">
        <f t="shared" si="47"/>
        <v>0</v>
      </c>
      <c r="BO99" s="85">
        <f t="shared" si="47"/>
        <v>0</v>
      </c>
      <c r="BP99" s="85">
        <f t="shared" si="47"/>
        <v>0</v>
      </c>
    </row>
    <row r="100" spans="1:68" x14ac:dyDescent="0.25">
      <c r="A100" s="88" t="str">
        <f t="shared" si="45"/>
        <v>R&amp;D</v>
      </c>
      <c r="B100" s="96" t="s">
        <v>96</v>
      </c>
    </row>
    <row r="101" spans="1:68" x14ac:dyDescent="0.25">
      <c r="A101" s="88" t="str">
        <f t="shared" si="45"/>
        <v>R&amp;D</v>
      </c>
      <c r="B101" s="96" t="s">
        <v>97</v>
      </c>
      <c r="E101" s="79" t="s">
        <v>128</v>
      </c>
      <c r="F101" s="96"/>
      <c r="G101" s="96"/>
      <c r="H101" s="97">
        <v>0</v>
      </c>
      <c r="I101" s="80">
        <f t="shared" ref="I101:BP101" si="48">IF(OR(MONTH(I$8)=3,MONTH(I$8)=6,MONTH(I$8)=9,MONTH(I$8)=12),$H101,0)</f>
        <v>0</v>
      </c>
      <c r="J101" s="80">
        <f t="shared" si="48"/>
        <v>0</v>
      </c>
      <c r="K101" s="80">
        <f t="shared" si="48"/>
        <v>0</v>
      </c>
      <c r="L101" s="80">
        <f t="shared" si="48"/>
        <v>0</v>
      </c>
      <c r="M101" s="80">
        <f t="shared" si="48"/>
        <v>0</v>
      </c>
      <c r="N101" s="80">
        <f t="shared" si="48"/>
        <v>0</v>
      </c>
      <c r="O101" s="80">
        <f t="shared" si="48"/>
        <v>0</v>
      </c>
      <c r="P101" s="80">
        <f t="shared" si="48"/>
        <v>0</v>
      </c>
      <c r="Q101" s="80">
        <f t="shared" si="48"/>
        <v>0</v>
      </c>
      <c r="R101" s="80">
        <f t="shared" si="48"/>
        <v>0</v>
      </c>
      <c r="S101" s="80">
        <f t="shared" si="48"/>
        <v>0</v>
      </c>
      <c r="T101" s="80">
        <f t="shared" si="48"/>
        <v>0</v>
      </c>
      <c r="U101" s="80">
        <f t="shared" si="48"/>
        <v>0</v>
      </c>
      <c r="V101" s="80">
        <f t="shared" si="48"/>
        <v>0</v>
      </c>
      <c r="W101" s="80">
        <f t="shared" si="48"/>
        <v>0</v>
      </c>
      <c r="X101" s="80">
        <f t="shared" si="48"/>
        <v>0</v>
      </c>
      <c r="Y101" s="80">
        <f t="shared" si="48"/>
        <v>0</v>
      </c>
      <c r="Z101" s="80">
        <f t="shared" si="48"/>
        <v>0</v>
      </c>
      <c r="AA101" s="80">
        <f t="shared" si="48"/>
        <v>0</v>
      </c>
      <c r="AB101" s="80">
        <f t="shared" si="48"/>
        <v>0</v>
      </c>
      <c r="AC101" s="80">
        <f t="shared" si="48"/>
        <v>0</v>
      </c>
      <c r="AD101" s="80">
        <f t="shared" si="48"/>
        <v>0</v>
      </c>
      <c r="AE101" s="80">
        <f t="shared" si="48"/>
        <v>0</v>
      </c>
      <c r="AF101" s="80">
        <f t="shared" si="48"/>
        <v>0</v>
      </c>
      <c r="AG101" s="80">
        <f t="shared" si="48"/>
        <v>0</v>
      </c>
      <c r="AH101" s="80">
        <f t="shared" si="48"/>
        <v>0</v>
      </c>
      <c r="AI101" s="80">
        <f t="shared" si="48"/>
        <v>0</v>
      </c>
      <c r="AJ101" s="80">
        <f t="shared" si="48"/>
        <v>0</v>
      </c>
      <c r="AK101" s="80">
        <f t="shared" si="48"/>
        <v>0</v>
      </c>
      <c r="AL101" s="80">
        <f t="shared" si="48"/>
        <v>0</v>
      </c>
      <c r="AM101" s="80">
        <f t="shared" si="48"/>
        <v>0</v>
      </c>
      <c r="AN101" s="80">
        <f t="shared" si="48"/>
        <v>0</v>
      </c>
      <c r="AO101" s="80">
        <f t="shared" si="48"/>
        <v>0</v>
      </c>
      <c r="AP101" s="80">
        <f t="shared" si="48"/>
        <v>0</v>
      </c>
      <c r="AQ101" s="80">
        <f t="shared" si="48"/>
        <v>0</v>
      </c>
      <c r="AR101" s="80">
        <f t="shared" si="48"/>
        <v>0</v>
      </c>
      <c r="AS101" s="80">
        <f t="shared" si="48"/>
        <v>0</v>
      </c>
      <c r="AT101" s="80">
        <f t="shared" si="48"/>
        <v>0</v>
      </c>
      <c r="AU101" s="80">
        <f t="shared" si="48"/>
        <v>0</v>
      </c>
      <c r="AV101" s="80">
        <f t="shared" si="48"/>
        <v>0</v>
      </c>
      <c r="AW101" s="80">
        <f t="shared" si="48"/>
        <v>0</v>
      </c>
      <c r="AX101" s="80">
        <f t="shared" si="48"/>
        <v>0</v>
      </c>
      <c r="AY101" s="80">
        <f t="shared" si="48"/>
        <v>0</v>
      </c>
      <c r="AZ101" s="80">
        <f t="shared" si="48"/>
        <v>0</v>
      </c>
      <c r="BA101" s="80">
        <f t="shared" si="48"/>
        <v>0</v>
      </c>
      <c r="BB101" s="80">
        <f t="shared" si="48"/>
        <v>0</v>
      </c>
      <c r="BC101" s="80">
        <f t="shared" si="48"/>
        <v>0</v>
      </c>
      <c r="BD101" s="80">
        <f t="shared" si="48"/>
        <v>0</v>
      </c>
      <c r="BE101" s="80">
        <f t="shared" si="48"/>
        <v>0</v>
      </c>
      <c r="BF101" s="80">
        <f t="shared" si="48"/>
        <v>0</v>
      </c>
      <c r="BG101" s="80">
        <f t="shared" si="48"/>
        <v>0</v>
      </c>
      <c r="BH101" s="80">
        <f t="shared" si="48"/>
        <v>0</v>
      </c>
      <c r="BI101" s="80">
        <f t="shared" si="48"/>
        <v>0</v>
      </c>
      <c r="BJ101" s="80">
        <f t="shared" si="48"/>
        <v>0</v>
      </c>
      <c r="BK101" s="80">
        <f t="shared" si="48"/>
        <v>0</v>
      </c>
      <c r="BL101" s="80">
        <f t="shared" si="48"/>
        <v>0</v>
      </c>
      <c r="BM101" s="80">
        <f t="shared" si="48"/>
        <v>0</v>
      </c>
      <c r="BN101" s="80">
        <f t="shared" si="48"/>
        <v>0</v>
      </c>
      <c r="BO101" s="80">
        <f t="shared" si="48"/>
        <v>0</v>
      </c>
      <c r="BP101" s="80">
        <f t="shared" si="48"/>
        <v>0</v>
      </c>
    </row>
    <row r="102" spans="1:68" x14ac:dyDescent="0.25">
      <c r="A102" s="88" t="str">
        <f t="shared" si="45"/>
        <v>R&amp;D</v>
      </c>
      <c r="B102" s="96" t="s">
        <v>98</v>
      </c>
      <c r="E102" s="79" t="s">
        <v>127</v>
      </c>
      <c r="F102" s="96"/>
      <c r="G102" s="96"/>
      <c r="H102" s="97">
        <v>0</v>
      </c>
      <c r="I102" s="80">
        <f t="shared" ref="I102:BP102" si="49">$H102</f>
        <v>0</v>
      </c>
      <c r="J102" s="80">
        <f t="shared" si="49"/>
        <v>0</v>
      </c>
      <c r="K102" s="80">
        <f t="shared" si="49"/>
        <v>0</v>
      </c>
      <c r="L102" s="80">
        <f t="shared" si="49"/>
        <v>0</v>
      </c>
      <c r="M102" s="80">
        <f t="shared" si="49"/>
        <v>0</v>
      </c>
      <c r="N102" s="80">
        <f t="shared" si="49"/>
        <v>0</v>
      </c>
      <c r="O102" s="80">
        <f t="shared" si="49"/>
        <v>0</v>
      </c>
      <c r="P102" s="80">
        <f t="shared" si="49"/>
        <v>0</v>
      </c>
      <c r="Q102" s="80">
        <f t="shared" si="49"/>
        <v>0</v>
      </c>
      <c r="R102" s="80">
        <f t="shared" si="49"/>
        <v>0</v>
      </c>
      <c r="S102" s="80">
        <f t="shared" si="49"/>
        <v>0</v>
      </c>
      <c r="T102" s="80">
        <f t="shared" si="49"/>
        <v>0</v>
      </c>
      <c r="U102" s="80">
        <f t="shared" si="49"/>
        <v>0</v>
      </c>
      <c r="V102" s="80">
        <f t="shared" si="49"/>
        <v>0</v>
      </c>
      <c r="W102" s="80">
        <f t="shared" si="49"/>
        <v>0</v>
      </c>
      <c r="X102" s="80">
        <f t="shared" si="49"/>
        <v>0</v>
      </c>
      <c r="Y102" s="80">
        <f t="shared" si="49"/>
        <v>0</v>
      </c>
      <c r="Z102" s="80">
        <f t="shared" si="49"/>
        <v>0</v>
      </c>
      <c r="AA102" s="80">
        <f t="shared" si="49"/>
        <v>0</v>
      </c>
      <c r="AB102" s="80">
        <f t="shared" si="49"/>
        <v>0</v>
      </c>
      <c r="AC102" s="80">
        <f t="shared" si="49"/>
        <v>0</v>
      </c>
      <c r="AD102" s="80">
        <f t="shared" si="49"/>
        <v>0</v>
      </c>
      <c r="AE102" s="80">
        <f t="shared" si="49"/>
        <v>0</v>
      </c>
      <c r="AF102" s="80">
        <f t="shared" si="49"/>
        <v>0</v>
      </c>
      <c r="AG102" s="80">
        <f t="shared" si="49"/>
        <v>0</v>
      </c>
      <c r="AH102" s="80">
        <f t="shared" si="49"/>
        <v>0</v>
      </c>
      <c r="AI102" s="80">
        <f t="shared" si="49"/>
        <v>0</v>
      </c>
      <c r="AJ102" s="80">
        <f t="shared" si="49"/>
        <v>0</v>
      </c>
      <c r="AK102" s="80">
        <f t="shared" si="49"/>
        <v>0</v>
      </c>
      <c r="AL102" s="80">
        <f t="shared" si="49"/>
        <v>0</v>
      </c>
      <c r="AM102" s="80">
        <f t="shared" si="49"/>
        <v>0</v>
      </c>
      <c r="AN102" s="80">
        <f t="shared" si="49"/>
        <v>0</v>
      </c>
      <c r="AO102" s="80">
        <f t="shared" si="49"/>
        <v>0</v>
      </c>
      <c r="AP102" s="80">
        <f t="shared" si="49"/>
        <v>0</v>
      </c>
      <c r="AQ102" s="80">
        <f t="shared" si="49"/>
        <v>0</v>
      </c>
      <c r="AR102" s="80">
        <f t="shared" si="49"/>
        <v>0</v>
      </c>
      <c r="AS102" s="80">
        <f t="shared" si="49"/>
        <v>0</v>
      </c>
      <c r="AT102" s="80">
        <f t="shared" si="49"/>
        <v>0</v>
      </c>
      <c r="AU102" s="80">
        <f t="shared" si="49"/>
        <v>0</v>
      </c>
      <c r="AV102" s="80">
        <f t="shared" si="49"/>
        <v>0</v>
      </c>
      <c r="AW102" s="80">
        <f t="shared" si="49"/>
        <v>0</v>
      </c>
      <c r="AX102" s="80">
        <f t="shared" si="49"/>
        <v>0</v>
      </c>
      <c r="AY102" s="80">
        <f t="shared" si="49"/>
        <v>0</v>
      </c>
      <c r="AZ102" s="80">
        <f t="shared" si="49"/>
        <v>0</v>
      </c>
      <c r="BA102" s="80">
        <f t="shared" si="49"/>
        <v>0</v>
      </c>
      <c r="BB102" s="80">
        <f t="shared" si="49"/>
        <v>0</v>
      </c>
      <c r="BC102" s="80">
        <f t="shared" si="49"/>
        <v>0</v>
      </c>
      <c r="BD102" s="80">
        <f t="shared" si="49"/>
        <v>0</v>
      </c>
      <c r="BE102" s="80">
        <f t="shared" si="49"/>
        <v>0</v>
      </c>
      <c r="BF102" s="80">
        <f t="shared" si="49"/>
        <v>0</v>
      </c>
      <c r="BG102" s="80">
        <f t="shared" si="49"/>
        <v>0</v>
      </c>
      <c r="BH102" s="80">
        <f t="shared" si="49"/>
        <v>0</v>
      </c>
      <c r="BI102" s="80">
        <f t="shared" si="49"/>
        <v>0</v>
      </c>
      <c r="BJ102" s="80">
        <f t="shared" si="49"/>
        <v>0</v>
      </c>
      <c r="BK102" s="80">
        <f t="shared" si="49"/>
        <v>0</v>
      </c>
      <c r="BL102" s="80">
        <f t="shared" si="49"/>
        <v>0</v>
      </c>
      <c r="BM102" s="80">
        <f t="shared" si="49"/>
        <v>0</v>
      </c>
      <c r="BN102" s="80">
        <f t="shared" si="49"/>
        <v>0</v>
      </c>
      <c r="BO102" s="80">
        <f t="shared" si="49"/>
        <v>0</v>
      </c>
      <c r="BP102" s="80">
        <f t="shared" si="49"/>
        <v>0</v>
      </c>
    </row>
    <row r="103" spans="1:68" x14ac:dyDescent="0.25">
      <c r="A103" s="88" t="str">
        <f t="shared" si="45"/>
        <v>R&amp;D</v>
      </c>
      <c r="B103" s="96" t="s">
        <v>99</v>
      </c>
      <c r="E103" s="79" t="s">
        <v>131</v>
      </c>
      <c r="F103" s="96"/>
      <c r="G103" s="96"/>
      <c r="H103" s="97">
        <v>0</v>
      </c>
      <c r="I103" s="80">
        <f t="shared" ref="I103:BP103" si="50">IF(ISODD(MONTH(I$8)),$H103,0)</f>
        <v>0</v>
      </c>
      <c r="J103" s="80">
        <f t="shared" si="50"/>
        <v>0</v>
      </c>
      <c r="K103" s="80">
        <f t="shared" si="50"/>
        <v>0</v>
      </c>
      <c r="L103" s="80">
        <f t="shared" si="50"/>
        <v>0</v>
      </c>
      <c r="M103" s="80">
        <f t="shared" si="50"/>
        <v>0</v>
      </c>
      <c r="N103" s="80">
        <f t="shared" si="50"/>
        <v>0</v>
      </c>
      <c r="O103" s="80">
        <f t="shared" si="50"/>
        <v>0</v>
      </c>
      <c r="P103" s="80">
        <f t="shared" si="50"/>
        <v>0</v>
      </c>
      <c r="Q103" s="80">
        <f t="shared" si="50"/>
        <v>0</v>
      </c>
      <c r="R103" s="80">
        <f t="shared" si="50"/>
        <v>0</v>
      </c>
      <c r="S103" s="80">
        <f t="shared" si="50"/>
        <v>0</v>
      </c>
      <c r="T103" s="80">
        <f t="shared" si="50"/>
        <v>0</v>
      </c>
      <c r="U103" s="80">
        <f t="shared" si="50"/>
        <v>0</v>
      </c>
      <c r="V103" s="80">
        <f t="shared" si="50"/>
        <v>0</v>
      </c>
      <c r="W103" s="80">
        <f t="shared" si="50"/>
        <v>0</v>
      </c>
      <c r="X103" s="80">
        <f t="shared" si="50"/>
        <v>0</v>
      </c>
      <c r="Y103" s="80">
        <f t="shared" si="50"/>
        <v>0</v>
      </c>
      <c r="Z103" s="80">
        <f t="shared" si="50"/>
        <v>0</v>
      </c>
      <c r="AA103" s="80">
        <f t="shared" si="50"/>
        <v>0</v>
      </c>
      <c r="AB103" s="80">
        <f t="shared" si="50"/>
        <v>0</v>
      </c>
      <c r="AC103" s="80">
        <f t="shared" si="50"/>
        <v>0</v>
      </c>
      <c r="AD103" s="80">
        <f t="shared" si="50"/>
        <v>0</v>
      </c>
      <c r="AE103" s="80">
        <f t="shared" si="50"/>
        <v>0</v>
      </c>
      <c r="AF103" s="80">
        <f t="shared" si="50"/>
        <v>0</v>
      </c>
      <c r="AG103" s="80">
        <f t="shared" si="50"/>
        <v>0</v>
      </c>
      <c r="AH103" s="80">
        <f t="shared" si="50"/>
        <v>0</v>
      </c>
      <c r="AI103" s="80">
        <f t="shared" si="50"/>
        <v>0</v>
      </c>
      <c r="AJ103" s="80">
        <f t="shared" si="50"/>
        <v>0</v>
      </c>
      <c r="AK103" s="80">
        <f t="shared" si="50"/>
        <v>0</v>
      </c>
      <c r="AL103" s="80">
        <f t="shared" si="50"/>
        <v>0</v>
      </c>
      <c r="AM103" s="80">
        <f t="shared" si="50"/>
        <v>0</v>
      </c>
      <c r="AN103" s="80">
        <f t="shared" si="50"/>
        <v>0</v>
      </c>
      <c r="AO103" s="80">
        <f t="shared" si="50"/>
        <v>0</v>
      </c>
      <c r="AP103" s="80">
        <f t="shared" si="50"/>
        <v>0</v>
      </c>
      <c r="AQ103" s="80">
        <f t="shared" si="50"/>
        <v>0</v>
      </c>
      <c r="AR103" s="80">
        <f t="shared" si="50"/>
        <v>0</v>
      </c>
      <c r="AS103" s="80">
        <f t="shared" si="50"/>
        <v>0</v>
      </c>
      <c r="AT103" s="80">
        <f t="shared" si="50"/>
        <v>0</v>
      </c>
      <c r="AU103" s="80">
        <f t="shared" si="50"/>
        <v>0</v>
      </c>
      <c r="AV103" s="80">
        <f t="shared" si="50"/>
        <v>0</v>
      </c>
      <c r="AW103" s="80">
        <f t="shared" si="50"/>
        <v>0</v>
      </c>
      <c r="AX103" s="80">
        <f t="shared" si="50"/>
        <v>0</v>
      </c>
      <c r="AY103" s="80">
        <f t="shared" si="50"/>
        <v>0</v>
      </c>
      <c r="AZ103" s="80">
        <f t="shared" si="50"/>
        <v>0</v>
      </c>
      <c r="BA103" s="80">
        <f t="shared" si="50"/>
        <v>0</v>
      </c>
      <c r="BB103" s="80">
        <f t="shared" si="50"/>
        <v>0</v>
      </c>
      <c r="BC103" s="80">
        <f t="shared" si="50"/>
        <v>0</v>
      </c>
      <c r="BD103" s="80">
        <f t="shared" si="50"/>
        <v>0</v>
      </c>
      <c r="BE103" s="80">
        <f t="shared" si="50"/>
        <v>0</v>
      </c>
      <c r="BF103" s="80">
        <f t="shared" si="50"/>
        <v>0</v>
      </c>
      <c r="BG103" s="80">
        <f t="shared" si="50"/>
        <v>0</v>
      </c>
      <c r="BH103" s="80">
        <f t="shared" si="50"/>
        <v>0</v>
      </c>
      <c r="BI103" s="80">
        <f t="shared" si="50"/>
        <v>0</v>
      </c>
      <c r="BJ103" s="80">
        <f t="shared" si="50"/>
        <v>0</v>
      </c>
      <c r="BK103" s="80">
        <f t="shared" si="50"/>
        <v>0</v>
      </c>
      <c r="BL103" s="80">
        <f t="shared" si="50"/>
        <v>0</v>
      </c>
      <c r="BM103" s="80">
        <f t="shared" si="50"/>
        <v>0</v>
      </c>
      <c r="BN103" s="80">
        <f t="shared" si="50"/>
        <v>0</v>
      </c>
      <c r="BO103" s="80">
        <f t="shared" si="50"/>
        <v>0</v>
      </c>
      <c r="BP103" s="80">
        <f t="shared" si="50"/>
        <v>0</v>
      </c>
    </row>
    <row r="104" spans="1:68" x14ac:dyDescent="0.25">
      <c r="A104" s="88" t="str">
        <f t="shared" si="45"/>
        <v>R&amp;D</v>
      </c>
      <c r="B104" s="96" t="s">
        <v>100</v>
      </c>
      <c r="C104" s="74" t="s">
        <v>6</v>
      </c>
      <c r="E104" s="79" t="s">
        <v>132</v>
      </c>
      <c r="F104" s="98">
        <v>42370</v>
      </c>
      <c r="G104" s="98">
        <v>44196</v>
      </c>
      <c r="H104" s="97">
        <v>2000</v>
      </c>
      <c r="I104" s="85">
        <f>IF(AND($F104&lt;=I$6,$G104&gt;=I$7),$H104,0)</f>
        <v>2000</v>
      </c>
      <c r="J104" s="85">
        <f t="shared" ref="J104:BP104" si="51">IF(AND($F104&lt;=J$6,$G104&gt;=J$7),$H104,0)</f>
        <v>2000</v>
      </c>
      <c r="K104" s="85">
        <f t="shared" si="51"/>
        <v>2000</v>
      </c>
      <c r="L104" s="85">
        <f t="shared" si="51"/>
        <v>2000</v>
      </c>
      <c r="M104" s="85">
        <f t="shared" si="51"/>
        <v>2000</v>
      </c>
      <c r="N104" s="85">
        <f t="shared" si="51"/>
        <v>2000</v>
      </c>
      <c r="O104" s="85">
        <f t="shared" si="51"/>
        <v>2000</v>
      </c>
      <c r="P104" s="85">
        <f t="shared" si="51"/>
        <v>2000</v>
      </c>
      <c r="Q104" s="85">
        <f t="shared" si="51"/>
        <v>2000</v>
      </c>
      <c r="R104" s="85">
        <f t="shared" si="51"/>
        <v>2000</v>
      </c>
      <c r="S104" s="85">
        <f t="shared" si="51"/>
        <v>2000</v>
      </c>
      <c r="T104" s="85">
        <f t="shared" si="51"/>
        <v>2000</v>
      </c>
      <c r="U104" s="85">
        <f t="shared" si="51"/>
        <v>2000</v>
      </c>
      <c r="V104" s="85">
        <f t="shared" si="51"/>
        <v>2000</v>
      </c>
      <c r="W104" s="85">
        <f t="shared" si="51"/>
        <v>2000</v>
      </c>
      <c r="X104" s="85">
        <f t="shared" si="51"/>
        <v>2000</v>
      </c>
      <c r="Y104" s="85">
        <f t="shared" si="51"/>
        <v>2000</v>
      </c>
      <c r="Z104" s="85">
        <f t="shared" si="51"/>
        <v>2000</v>
      </c>
      <c r="AA104" s="85">
        <f t="shared" si="51"/>
        <v>2000</v>
      </c>
      <c r="AB104" s="85">
        <f t="shared" si="51"/>
        <v>2000</v>
      </c>
      <c r="AC104" s="85">
        <f t="shared" si="51"/>
        <v>2000</v>
      </c>
      <c r="AD104" s="85">
        <f t="shared" si="51"/>
        <v>2000</v>
      </c>
      <c r="AE104" s="85">
        <f t="shared" si="51"/>
        <v>2000</v>
      </c>
      <c r="AF104" s="85">
        <f t="shared" si="51"/>
        <v>2000</v>
      </c>
      <c r="AG104" s="85">
        <f t="shared" si="51"/>
        <v>2000</v>
      </c>
      <c r="AH104" s="85">
        <f t="shared" si="51"/>
        <v>2000</v>
      </c>
      <c r="AI104" s="85">
        <f t="shared" si="51"/>
        <v>2000</v>
      </c>
      <c r="AJ104" s="85">
        <f t="shared" si="51"/>
        <v>2000</v>
      </c>
      <c r="AK104" s="85">
        <f t="shared" si="51"/>
        <v>2000</v>
      </c>
      <c r="AL104" s="85">
        <f t="shared" si="51"/>
        <v>2000</v>
      </c>
      <c r="AM104" s="85">
        <f t="shared" si="51"/>
        <v>2000</v>
      </c>
      <c r="AN104" s="85">
        <f t="shared" si="51"/>
        <v>2000</v>
      </c>
      <c r="AO104" s="85">
        <f t="shared" si="51"/>
        <v>2000</v>
      </c>
      <c r="AP104" s="85">
        <f t="shared" si="51"/>
        <v>2000</v>
      </c>
      <c r="AQ104" s="85">
        <f t="shared" si="51"/>
        <v>2000</v>
      </c>
      <c r="AR104" s="85">
        <f t="shared" si="51"/>
        <v>2000</v>
      </c>
      <c r="AS104" s="85">
        <f t="shared" si="51"/>
        <v>2000</v>
      </c>
      <c r="AT104" s="85">
        <f t="shared" si="51"/>
        <v>2000</v>
      </c>
      <c r="AU104" s="85">
        <f t="shared" si="51"/>
        <v>2000</v>
      </c>
      <c r="AV104" s="85">
        <f t="shared" si="51"/>
        <v>2000</v>
      </c>
      <c r="AW104" s="85">
        <f t="shared" si="51"/>
        <v>2000</v>
      </c>
      <c r="AX104" s="85">
        <f t="shared" si="51"/>
        <v>2000</v>
      </c>
      <c r="AY104" s="85">
        <f t="shared" si="51"/>
        <v>2000</v>
      </c>
      <c r="AZ104" s="85">
        <f t="shared" si="51"/>
        <v>2000</v>
      </c>
      <c r="BA104" s="85">
        <f t="shared" si="51"/>
        <v>2000</v>
      </c>
      <c r="BB104" s="85">
        <f t="shared" si="51"/>
        <v>2000</v>
      </c>
      <c r="BC104" s="85">
        <f t="shared" si="51"/>
        <v>2000</v>
      </c>
      <c r="BD104" s="85">
        <f t="shared" si="51"/>
        <v>2000</v>
      </c>
      <c r="BE104" s="85">
        <f t="shared" si="51"/>
        <v>2000</v>
      </c>
      <c r="BF104" s="85">
        <f t="shared" si="51"/>
        <v>2000</v>
      </c>
      <c r="BG104" s="85">
        <f t="shared" si="51"/>
        <v>2000</v>
      </c>
      <c r="BH104" s="85">
        <f t="shared" si="51"/>
        <v>2000</v>
      </c>
      <c r="BI104" s="85">
        <f t="shared" si="51"/>
        <v>2000</v>
      </c>
      <c r="BJ104" s="85">
        <f t="shared" si="51"/>
        <v>2000</v>
      </c>
      <c r="BK104" s="85">
        <f t="shared" si="51"/>
        <v>2000</v>
      </c>
      <c r="BL104" s="85">
        <f t="shared" si="51"/>
        <v>2000</v>
      </c>
      <c r="BM104" s="85">
        <f t="shared" si="51"/>
        <v>2000</v>
      </c>
      <c r="BN104" s="85">
        <f t="shared" si="51"/>
        <v>2000</v>
      </c>
      <c r="BO104" s="85">
        <f t="shared" si="51"/>
        <v>2000</v>
      </c>
      <c r="BP104" s="85">
        <f t="shared" si="51"/>
        <v>2000</v>
      </c>
    </row>
    <row r="105" spans="1:68" x14ac:dyDescent="0.25">
      <c r="A105" s="88" t="str">
        <f t="shared" si="45"/>
        <v>R&amp;D</v>
      </c>
      <c r="B105" s="96" t="s">
        <v>101</v>
      </c>
    </row>
    <row r="106" spans="1:68" x14ac:dyDescent="0.25">
      <c r="A106" s="88" t="str">
        <f t="shared" si="45"/>
        <v>R&amp;D</v>
      </c>
      <c r="B106" s="96" t="s">
        <v>102</v>
      </c>
    </row>
    <row r="107" spans="1:68" x14ac:dyDescent="0.25">
      <c r="A107" s="88" t="str">
        <f t="shared" si="45"/>
        <v>R&amp;D</v>
      </c>
      <c r="B107" s="96" t="s">
        <v>103</v>
      </c>
    </row>
    <row r="108" spans="1:68" x14ac:dyDescent="0.25">
      <c r="A108" s="88" t="str">
        <f t="shared" si="45"/>
        <v>R&amp;D</v>
      </c>
      <c r="B108" s="96" t="s">
        <v>104</v>
      </c>
    </row>
    <row r="109" spans="1:68" x14ac:dyDescent="0.25">
      <c r="A109" s="88" t="str">
        <f t="shared" si="45"/>
        <v>R&amp;D</v>
      </c>
      <c r="B109" s="96" t="s">
        <v>105</v>
      </c>
    </row>
    <row r="110" spans="1:68" x14ac:dyDescent="0.25">
      <c r="A110" s="88" t="str">
        <f t="shared" si="45"/>
        <v>R&amp;D</v>
      </c>
      <c r="B110" s="96" t="s">
        <v>106</v>
      </c>
    </row>
    <row r="111" spans="1:68" x14ac:dyDescent="0.25">
      <c r="A111" s="88" t="str">
        <f t="shared" si="45"/>
        <v>R&amp;D</v>
      </c>
      <c r="B111" s="96" t="s">
        <v>107</v>
      </c>
      <c r="E111" s="79" t="s">
        <v>128</v>
      </c>
      <c r="F111" s="96"/>
      <c r="G111" s="96"/>
      <c r="H111" s="97">
        <v>0</v>
      </c>
      <c r="I111" s="80">
        <f t="shared" ref="I111:BP111" si="52">IF(OR(MONTH(I$8)=3,MONTH(I$8)=6,MONTH(I$8)=9,MONTH(I$8)=12),$H111,0)</f>
        <v>0</v>
      </c>
      <c r="J111" s="80">
        <f t="shared" si="52"/>
        <v>0</v>
      </c>
      <c r="K111" s="80">
        <f t="shared" si="52"/>
        <v>0</v>
      </c>
      <c r="L111" s="80">
        <f t="shared" si="52"/>
        <v>0</v>
      </c>
      <c r="M111" s="80">
        <f t="shared" si="52"/>
        <v>0</v>
      </c>
      <c r="N111" s="80">
        <f t="shared" si="52"/>
        <v>0</v>
      </c>
      <c r="O111" s="80">
        <f t="shared" si="52"/>
        <v>0</v>
      </c>
      <c r="P111" s="80">
        <f t="shared" si="52"/>
        <v>0</v>
      </c>
      <c r="Q111" s="80">
        <f t="shared" si="52"/>
        <v>0</v>
      </c>
      <c r="R111" s="80">
        <f t="shared" si="52"/>
        <v>0</v>
      </c>
      <c r="S111" s="80">
        <f t="shared" si="52"/>
        <v>0</v>
      </c>
      <c r="T111" s="80">
        <f t="shared" si="52"/>
        <v>0</v>
      </c>
      <c r="U111" s="80">
        <f t="shared" si="52"/>
        <v>0</v>
      </c>
      <c r="V111" s="80">
        <f t="shared" si="52"/>
        <v>0</v>
      </c>
      <c r="W111" s="80">
        <f t="shared" si="52"/>
        <v>0</v>
      </c>
      <c r="X111" s="80">
        <f t="shared" si="52"/>
        <v>0</v>
      </c>
      <c r="Y111" s="80">
        <f t="shared" si="52"/>
        <v>0</v>
      </c>
      <c r="Z111" s="80">
        <f t="shared" si="52"/>
        <v>0</v>
      </c>
      <c r="AA111" s="80">
        <f t="shared" si="52"/>
        <v>0</v>
      </c>
      <c r="AB111" s="80">
        <f t="shared" si="52"/>
        <v>0</v>
      </c>
      <c r="AC111" s="80">
        <f t="shared" si="52"/>
        <v>0</v>
      </c>
      <c r="AD111" s="80">
        <f t="shared" si="52"/>
        <v>0</v>
      </c>
      <c r="AE111" s="80">
        <f t="shared" si="52"/>
        <v>0</v>
      </c>
      <c r="AF111" s="80">
        <f t="shared" si="52"/>
        <v>0</v>
      </c>
      <c r="AG111" s="80">
        <f t="shared" si="52"/>
        <v>0</v>
      </c>
      <c r="AH111" s="80">
        <f t="shared" si="52"/>
        <v>0</v>
      </c>
      <c r="AI111" s="80">
        <f t="shared" si="52"/>
        <v>0</v>
      </c>
      <c r="AJ111" s="80">
        <f t="shared" si="52"/>
        <v>0</v>
      </c>
      <c r="AK111" s="80">
        <f t="shared" si="52"/>
        <v>0</v>
      </c>
      <c r="AL111" s="80">
        <f t="shared" si="52"/>
        <v>0</v>
      </c>
      <c r="AM111" s="80">
        <f t="shared" si="52"/>
        <v>0</v>
      </c>
      <c r="AN111" s="80">
        <f t="shared" si="52"/>
        <v>0</v>
      </c>
      <c r="AO111" s="80">
        <f t="shared" si="52"/>
        <v>0</v>
      </c>
      <c r="AP111" s="80">
        <f t="shared" si="52"/>
        <v>0</v>
      </c>
      <c r="AQ111" s="80">
        <f t="shared" si="52"/>
        <v>0</v>
      </c>
      <c r="AR111" s="80">
        <f t="shared" si="52"/>
        <v>0</v>
      </c>
      <c r="AS111" s="80">
        <f t="shared" si="52"/>
        <v>0</v>
      </c>
      <c r="AT111" s="80">
        <f t="shared" si="52"/>
        <v>0</v>
      </c>
      <c r="AU111" s="80">
        <f t="shared" si="52"/>
        <v>0</v>
      </c>
      <c r="AV111" s="80">
        <f t="shared" si="52"/>
        <v>0</v>
      </c>
      <c r="AW111" s="80">
        <f t="shared" si="52"/>
        <v>0</v>
      </c>
      <c r="AX111" s="80">
        <f t="shared" si="52"/>
        <v>0</v>
      </c>
      <c r="AY111" s="80">
        <f t="shared" si="52"/>
        <v>0</v>
      </c>
      <c r="AZ111" s="80">
        <f t="shared" si="52"/>
        <v>0</v>
      </c>
      <c r="BA111" s="80">
        <f t="shared" si="52"/>
        <v>0</v>
      </c>
      <c r="BB111" s="80">
        <f t="shared" si="52"/>
        <v>0</v>
      </c>
      <c r="BC111" s="80">
        <f t="shared" si="52"/>
        <v>0</v>
      </c>
      <c r="BD111" s="80">
        <f t="shared" si="52"/>
        <v>0</v>
      </c>
      <c r="BE111" s="80">
        <f t="shared" si="52"/>
        <v>0</v>
      </c>
      <c r="BF111" s="80">
        <f t="shared" si="52"/>
        <v>0</v>
      </c>
      <c r="BG111" s="80">
        <f t="shared" si="52"/>
        <v>0</v>
      </c>
      <c r="BH111" s="80">
        <f t="shared" si="52"/>
        <v>0</v>
      </c>
      <c r="BI111" s="80">
        <f t="shared" si="52"/>
        <v>0</v>
      </c>
      <c r="BJ111" s="80">
        <f t="shared" si="52"/>
        <v>0</v>
      </c>
      <c r="BK111" s="80">
        <f t="shared" si="52"/>
        <v>0</v>
      </c>
      <c r="BL111" s="80">
        <f t="shared" si="52"/>
        <v>0</v>
      </c>
      <c r="BM111" s="80">
        <f t="shared" si="52"/>
        <v>0</v>
      </c>
      <c r="BN111" s="80">
        <f t="shared" si="52"/>
        <v>0</v>
      </c>
      <c r="BO111" s="80">
        <f t="shared" si="52"/>
        <v>0</v>
      </c>
      <c r="BP111" s="80">
        <f t="shared" si="52"/>
        <v>0</v>
      </c>
    </row>
    <row r="112" spans="1:68" x14ac:dyDescent="0.25">
      <c r="I112" s="80"/>
      <c r="J112" s="80"/>
      <c r="K112" s="80"/>
      <c r="L112" s="80"/>
      <c r="M112" s="80"/>
      <c r="N112" s="80"/>
      <c r="O112" s="80"/>
    </row>
    <row r="114" spans="1:68" x14ac:dyDescent="0.25">
      <c r="B114" s="87" t="str">
        <f>B49</f>
        <v>Sales</v>
      </c>
      <c r="C114" s="91" t="s">
        <v>122</v>
      </c>
      <c r="D114" s="72"/>
      <c r="E114" s="92" t="s">
        <v>123</v>
      </c>
      <c r="F114" s="93" t="s">
        <v>124</v>
      </c>
      <c r="G114" s="93" t="s">
        <v>125</v>
      </c>
      <c r="H114" s="94" t="s">
        <v>126</v>
      </c>
      <c r="I114" s="86">
        <f>I$6</f>
        <v>42370</v>
      </c>
      <c r="J114" s="86">
        <f t="shared" ref="J114:BP114" si="53">J$6</f>
        <v>42401</v>
      </c>
      <c r="K114" s="86">
        <f t="shared" si="53"/>
        <v>42430</v>
      </c>
      <c r="L114" s="86">
        <f t="shared" si="53"/>
        <v>42461</v>
      </c>
      <c r="M114" s="86">
        <f t="shared" si="53"/>
        <v>42491</v>
      </c>
      <c r="N114" s="86">
        <f t="shared" si="53"/>
        <v>42522</v>
      </c>
      <c r="O114" s="86">
        <f t="shared" si="53"/>
        <v>42552</v>
      </c>
      <c r="P114" s="86">
        <f t="shared" si="53"/>
        <v>42583</v>
      </c>
      <c r="Q114" s="86">
        <f t="shared" si="53"/>
        <v>42614</v>
      </c>
      <c r="R114" s="86">
        <f t="shared" si="53"/>
        <v>42644</v>
      </c>
      <c r="S114" s="86">
        <f t="shared" si="53"/>
        <v>42675</v>
      </c>
      <c r="T114" s="86">
        <f t="shared" si="53"/>
        <v>42705</v>
      </c>
      <c r="U114" s="86">
        <f t="shared" si="53"/>
        <v>42736</v>
      </c>
      <c r="V114" s="86">
        <f t="shared" si="53"/>
        <v>42767</v>
      </c>
      <c r="W114" s="86">
        <f t="shared" si="53"/>
        <v>42795</v>
      </c>
      <c r="X114" s="86">
        <f t="shared" si="53"/>
        <v>42826</v>
      </c>
      <c r="Y114" s="86">
        <f t="shared" si="53"/>
        <v>42856</v>
      </c>
      <c r="Z114" s="86">
        <f t="shared" si="53"/>
        <v>42887</v>
      </c>
      <c r="AA114" s="86">
        <f t="shared" si="53"/>
        <v>42917</v>
      </c>
      <c r="AB114" s="86">
        <f t="shared" si="53"/>
        <v>42948</v>
      </c>
      <c r="AC114" s="86">
        <f t="shared" si="53"/>
        <v>42979</v>
      </c>
      <c r="AD114" s="86">
        <f t="shared" si="53"/>
        <v>43009</v>
      </c>
      <c r="AE114" s="86">
        <f t="shared" si="53"/>
        <v>43040</v>
      </c>
      <c r="AF114" s="86">
        <f t="shared" si="53"/>
        <v>43070</v>
      </c>
      <c r="AG114" s="86">
        <f t="shared" si="53"/>
        <v>43101</v>
      </c>
      <c r="AH114" s="86">
        <f t="shared" si="53"/>
        <v>43132</v>
      </c>
      <c r="AI114" s="86">
        <f t="shared" si="53"/>
        <v>43160</v>
      </c>
      <c r="AJ114" s="86">
        <f t="shared" si="53"/>
        <v>43191</v>
      </c>
      <c r="AK114" s="86">
        <f t="shared" si="53"/>
        <v>43221</v>
      </c>
      <c r="AL114" s="86">
        <f t="shared" si="53"/>
        <v>43252</v>
      </c>
      <c r="AM114" s="86">
        <f t="shared" si="53"/>
        <v>43282</v>
      </c>
      <c r="AN114" s="86">
        <f t="shared" si="53"/>
        <v>43313</v>
      </c>
      <c r="AO114" s="86">
        <f t="shared" si="53"/>
        <v>43344</v>
      </c>
      <c r="AP114" s="86">
        <f t="shared" si="53"/>
        <v>43374</v>
      </c>
      <c r="AQ114" s="86">
        <f t="shared" si="53"/>
        <v>43405</v>
      </c>
      <c r="AR114" s="86">
        <f t="shared" si="53"/>
        <v>43435</v>
      </c>
      <c r="AS114" s="86">
        <f t="shared" si="53"/>
        <v>43466</v>
      </c>
      <c r="AT114" s="86">
        <f t="shared" si="53"/>
        <v>43497</v>
      </c>
      <c r="AU114" s="86">
        <f t="shared" si="53"/>
        <v>43525</v>
      </c>
      <c r="AV114" s="86">
        <f t="shared" si="53"/>
        <v>43556</v>
      </c>
      <c r="AW114" s="86">
        <f t="shared" si="53"/>
        <v>43586</v>
      </c>
      <c r="AX114" s="86">
        <f t="shared" si="53"/>
        <v>43617</v>
      </c>
      <c r="AY114" s="86">
        <f t="shared" si="53"/>
        <v>43647</v>
      </c>
      <c r="AZ114" s="86">
        <f t="shared" si="53"/>
        <v>43678</v>
      </c>
      <c r="BA114" s="86">
        <f t="shared" si="53"/>
        <v>43709</v>
      </c>
      <c r="BB114" s="86">
        <f t="shared" si="53"/>
        <v>43739</v>
      </c>
      <c r="BC114" s="86">
        <f t="shared" si="53"/>
        <v>43770</v>
      </c>
      <c r="BD114" s="86">
        <f t="shared" si="53"/>
        <v>43800</v>
      </c>
      <c r="BE114" s="86">
        <f t="shared" si="53"/>
        <v>43831</v>
      </c>
      <c r="BF114" s="86">
        <f t="shared" si="53"/>
        <v>43862</v>
      </c>
      <c r="BG114" s="86">
        <f t="shared" si="53"/>
        <v>43891</v>
      </c>
      <c r="BH114" s="86">
        <f t="shared" si="53"/>
        <v>43922</v>
      </c>
      <c r="BI114" s="86">
        <f t="shared" si="53"/>
        <v>43952</v>
      </c>
      <c r="BJ114" s="86">
        <f t="shared" si="53"/>
        <v>43983</v>
      </c>
      <c r="BK114" s="86">
        <f t="shared" si="53"/>
        <v>44013</v>
      </c>
      <c r="BL114" s="86">
        <f t="shared" si="53"/>
        <v>44044</v>
      </c>
      <c r="BM114" s="86">
        <f t="shared" si="53"/>
        <v>44075</v>
      </c>
      <c r="BN114" s="86">
        <f t="shared" si="53"/>
        <v>44105</v>
      </c>
      <c r="BO114" s="86">
        <f t="shared" si="53"/>
        <v>44136</v>
      </c>
      <c r="BP114" s="86">
        <f t="shared" si="53"/>
        <v>44166</v>
      </c>
    </row>
    <row r="115" spans="1:68" x14ac:dyDescent="0.25">
      <c r="I115" s="74"/>
      <c r="J115" s="74"/>
      <c r="K115" s="74"/>
      <c r="M115" s="74"/>
      <c r="N115" s="74"/>
      <c r="O115" s="74"/>
      <c r="Q115" s="74"/>
      <c r="R115" s="74"/>
      <c r="S115" s="74"/>
      <c r="U115" s="74"/>
      <c r="V115" s="74"/>
      <c r="W115" s="74"/>
      <c r="Y115" s="74"/>
      <c r="Z115" s="74"/>
      <c r="AA115" s="74"/>
      <c r="AC115" s="74"/>
      <c r="AD115" s="74"/>
      <c r="AE115" s="74"/>
      <c r="AG115" s="74"/>
      <c r="AH115" s="74"/>
      <c r="AI115" s="74"/>
      <c r="AK115" s="74"/>
      <c r="AL115" s="74"/>
      <c r="AM115" s="74"/>
      <c r="AO115" s="74"/>
      <c r="AP115" s="74"/>
      <c r="AQ115" s="74"/>
    </row>
    <row r="116" spans="1:68" x14ac:dyDescent="0.25">
      <c r="A116" s="88" t="str">
        <f t="shared" ref="A116:A139" si="54">$B$114</f>
        <v>Sales</v>
      </c>
      <c r="B116" s="96" t="s">
        <v>85</v>
      </c>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row>
    <row r="117" spans="1:68" x14ac:dyDescent="0.25">
      <c r="A117" s="88" t="str">
        <f t="shared" si="54"/>
        <v>Sales</v>
      </c>
      <c r="B117" s="96" t="s">
        <v>85</v>
      </c>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99"/>
    </row>
    <row r="118" spans="1:68" x14ac:dyDescent="0.25">
      <c r="A118" s="88" t="str">
        <f t="shared" si="54"/>
        <v>Sales</v>
      </c>
      <c r="B118" s="96" t="s">
        <v>85</v>
      </c>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row>
    <row r="119" spans="1:68" x14ac:dyDescent="0.25">
      <c r="A119" s="88" t="str">
        <f t="shared" si="54"/>
        <v>Sales</v>
      </c>
      <c r="B119" s="96" t="s">
        <v>85</v>
      </c>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row>
    <row r="120" spans="1:68" x14ac:dyDescent="0.25">
      <c r="A120" s="88" t="str">
        <f t="shared" si="54"/>
        <v>Sales</v>
      </c>
      <c r="B120" s="96" t="s">
        <v>85</v>
      </c>
    </row>
    <row r="121" spans="1:68" x14ac:dyDescent="0.25">
      <c r="A121" s="88" t="str">
        <f t="shared" si="54"/>
        <v>Sales</v>
      </c>
      <c r="B121" s="96" t="s">
        <v>91</v>
      </c>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row>
    <row r="122" spans="1:68" x14ac:dyDescent="0.25">
      <c r="A122" s="88" t="str">
        <f t="shared" si="54"/>
        <v>Sales</v>
      </c>
      <c r="B122" s="96" t="s">
        <v>91</v>
      </c>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row>
    <row r="123" spans="1:68" x14ac:dyDescent="0.25">
      <c r="A123" s="88" t="str">
        <f t="shared" si="54"/>
        <v>Sales</v>
      </c>
      <c r="B123" s="96" t="s">
        <v>91</v>
      </c>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row>
    <row r="124" spans="1:68" x14ac:dyDescent="0.25">
      <c r="A124" s="88" t="str">
        <f t="shared" si="54"/>
        <v>Sales</v>
      </c>
      <c r="B124" s="96" t="s">
        <v>91</v>
      </c>
      <c r="I124" s="80"/>
    </row>
    <row r="125" spans="1:68" x14ac:dyDescent="0.25">
      <c r="A125" s="88" t="str">
        <f t="shared" si="54"/>
        <v>Sales</v>
      </c>
      <c r="B125" s="96" t="s">
        <v>91</v>
      </c>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row>
    <row r="126" spans="1:68" x14ac:dyDescent="0.25">
      <c r="A126" s="88" t="str">
        <f t="shared" si="54"/>
        <v>Sales</v>
      </c>
      <c r="B126" s="96" t="s">
        <v>91</v>
      </c>
      <c r="I126" s="80"/>
    </row>
    <row r="127" spans="1:68" x14ac:dyDescent="0.25">
      <c r="A127" s="88" t="str">
        <f t="shared" si="54"/>
        <v>Sales</v>
      </c>
      <c r="B127" s="96" t="s">
        <v>97</v>
      </c>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row>
    <row r="128" spans="1:68" x14ac:dyDescent="0.25">
      <c r="A128" s="88" t="str">
        <f t="shared" si="54"/>
        <v>Sales</v>
      </c>
      <c r="B128" s="96" t="s">
        <v>98</v>
      </c>
    </row>
    <row r="129" spans="1:68" x14ac:dyDescent="0.25">
      <c r="A129" s="88" t="str">
        <f t="shared" si="54"/>
        <v>Sales</v>
      </c>
      <c r="B129" s="96" t="s">
        <v>99</v>
      </c>
    </row>
    <row r="130" spans="1:68" x14ac:dyDescent="0.25">
      <c r="A130" s="88" t="str">
        <f t="shared" si="54"/>
        <v>Sales</v>
      </c>
      <c r="B130" s="96" t="s">
        <v>100</v>
      </c>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row>
    <row r="131" spans="1:68" x14ac:dyDescent="0.25">
      <c r="A131" s="88" t="str">
        <f t="shared" si="54"/>
        <v>Sales</v>
      </c>
      <c r="B131" s="96" t="s">
        <v>101</v>
      </c>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row>
    <row r="132" spans="1:68" x14ac:dyDescent="0.25">
      <c r="A132" s="88" t="str">
        <f t="shared" si="54"/>
        <v>Sales</v>
      </c>
      <c r="B132" s="96" t="s">
        <v>102</v>
      </c>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c r="BD132" s="85"/>
      <c r="BE132" s="85"/>
      <c r="BF132" s="85"/>
      <c r="BG132" s="85"/>
      <c r="BH132" s="85"/>
      <c r="BI132" s="85"/>
      <c r="BJ132" s="85"/>
      <c r="BK132" s="85"/>
      <c r="BL132" s="85"/>
      <c r="BM132" s="85"/>
      <c r="BN132" s="85"/>
      <c r="BO132" s="85"/>
      <c r="BP132" s="85"/>
    </row>
    <row r="133" spans="1:68" x14ac:dyDescent="0.25">
      <c r="A133" s="88" t="str">
        <f t="shared" si="54"/>
        <v>Sales</v>
      </c>
      <c r="B133" s="96" t="s">
        <v>103</v>
      </c>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row>
    <row r="134" spans="1:68" x14ac:dyDescent="0.25">
      <c r="A134" s="88" t="str">
        <f t="shared" si="54"/>
        <v>Sales</v>
      </c>
      <c r="B134" s="96" t="s">
        <v>104</v>
      </c>
    </row>
    <row r="135" spans="1:68" x14ac:dyDescent="0.25">
      <c r="A135" s="88" t="str">
        <f t="shared" si="54"/>
        <v>Sales</v>
      </c>
      <c r="B135" s="96" t="s">
        <v>105</v>
      </c>
    </row>
    <row r="136" spans="1:68" x14ac:dyDescent="0.25">
      <c r="A136" s="88" t="str">
        <f t="shared" si="54"/>
        <v>Sales</v>
      </c>
      <c r="B136" s="96" t="s">
        <v>106</v>
      </c>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row>
    <row r="137" spans="1:68" x14ac:dyDescent="0.25">
      <c r="A137" s="88" t="str">
        <f t="shared" si="54"/>
        <v>Sales</v>
      </c>
      <c r="B137" s="96" t="s">
        <v>107</v>
      </c>
    </row>
    <row r="138" spans="1:68" x14ac:dyDescent="0.25">
      <c r="A138" s="88" t="str">
        <f t="shared" si="54"/>
        <v>Sales</v>
      </c>
      <c r="B138" s="96" t="s">
        <v>30</v>
      </c>
      <c r="C138" s="74" t="s">
        <v>256</v>
      </c>
      <c r="E138" s="79" t="s">
        <v>132</v>
      </c>
      <c r="F138" s="98">
        <v>42370</v>
      </c>
      <c r="G138" s="98">
        <v>44196</v>
      </c>
      <c r="H138" s="97">
        <v>1000</v>
      </c>
      <c r="I138" s="85">
        <f t="shared" ref="I138:BP138" si="55">IF(AND($F138&lt;=I$6,$G138&gt;=I$7),$H138,0)</f>
        <v>1000</v>
      </c>
      <c r="J138" s="85">
        <f t="shared" si="55"/>
        <v>1000</v>
      </c>
      <c r="K138" s="85">
        <f t="shared" si="55"/>
        <v>1000</v>
      </c>
      <c r="L138" s="85">
        <f t="shared" si="55"/>
        <v>1000</v>
      </c>
      <c r="M138" s="85">
        <f t="shared" si="55"/>
        <v>1000</v>
      </c>
      <c r="N138" s="85">
        <f t="shared" si="55"/>
        <v>1000</v>
      </c>
      <c r="O138" s="85">
        <f t="shared" si="55"/>
        <v>1000</v>
      </c>
      <c r="P138" s="85">
        <f t="shared" si="55"/>
        <v>1000</v>
      </c>
      <c r="Q138" s="85">
        <f t="shared" si="55"/>
        <v>1000</v>
      </c>
      <c r="R138" s="85">
        <f t="shared" si="55"/>
        <v>1000</v>
      </c>
      <c r="S138" s="85">
        <f t="shared" si="55"/>
        <v>1000</v>
      </c>
      <c r="T138" s="85">
        <f t="shared" si="55"/>
        <v>1000</v>
      </c>
      <c r="U138" s="85">
        <f t="shared" si="55"/>
        <v>1000</v>
      </c>
      <c r="V138" s="85">
        <f t="shared" si="55"/>
        <v>1000</v>
      </c>
      <c r="W138" s="85">
        <f t="shared" si="55"/>
        <v>1000</v>
      </c>
      <c r="X138" s="85">
        <f t="shared" si="55"/>
        <v>1000</v>
      </c>
      <c r="Y138" s="85">
        <f t="shared" si="55"/>
        <v>1000</v>
      </c>
      <c r="Z138" s="85">
        <f t="shared" si="55"/>
        <v>1000</v>
      </c>
      <c r="AA138" s="85">
        <f t="shared" si="55"/>
        <v>1000</v>
      </c>
      <c r="AB138" s="85">
        <f t="shared" si="55"/>
        <v>1000</v>
      </c>
      <c r="AC138" s="85">
        <f t="shared" si="55"/>
        <v>1000</v>
      </c>
      <c r="AD138" s="85">
        <f t="shared" si="55"/>
        <v>1000</v>
      </c>
      <c r="AE138" s="85">
        <f t="shared" si="55"/>
        <v>1000</v>
      </c>
      <c r="AF138" s="85">
        <f t="shared" si="55"/>
        <v>1000</v>
      </c>
      <c r="AG138" s="85">
        <f t="shared" si="55"/>
        <v>1000</v>
      </c>
      <c r="AH138" s="85">
        <f t="shared" si="55"/>
        <v>1000</v>
      </c>
      <c r="AI138" s="85">
        <f t="shared" si="55"/>
        <v>1000</v>
      </c>
      <c r="AJ138" s="85">
        <f t="shared" si="55"/>
        <v>1000</v>
      </c>
      <c r="AK138" s="85">
        <f t="shared" si="55"/>
        <v>1000</v>
      </c>
      <c r="AL138" s="85">
        <f t="shared" si="55"/>
        <v>1000</v>
      </c>
      <c r="AM138" s="85">
        <f t="shared" si="55"/>
        <v>1000</v>
      </c>
      <c r="AN138" s="85">
        <f t="shared" si="55"/>
        <v>1000</v>
      </c>
      <c r="AO138" s="85">
        <f t="shared" si="55"/>
        <v>1000</v>
      </c>
      <c r="AP138" s="85">
        <f t="shared" si="55"/>
        <v>1000</v>
      </c>
      <c r="AQ138" s="85">
        <f t="shared" si="55"/>
        <v>1000</v>
      </c>
      <c r="AR138" s="85">
        <f t="shared" si="55"/>
        <v>1000</v>
      </c>
      <c r="AS138" s="85">
        <f t="shared" si="55"/>
        <v>1000</v>
      </c>
      <c r="AT138" s="85">
        <f t="shared" si="55"/>
        <v>1000</v>
      </c>
      <c r="AU138" s="85">
        <f t="shared" si="55"/>
        <v>1000</v>
      </c>
      <c r="AV138" s="85">
        <f t="shared" si="55"/>
        <v>1000</v>
      </c>
      <c r="AW138" s="85">
        <f t="shared" si="55"/>
        <v>1000</v>
      </c>
      <c r="AX138" s="85">
        <f t="shared" si="55"/>
        <v>1000</v>
      </c>
      <c r="AY138" s="85">
        <f t="shared" si="55"/>
        <v>1000</v>
      </c>
      <c r="AZ138" s="85">
        <f t="shared" si="55"/>
        <v>1000</v>
      </c>
      <c r="BA138" s="85">
        <f t="shared" si="55"/>
        <v>1000</v>
      </c>
      <c r="BB138" s="85">
        <f t="shared" si="55"/>
        <v>1000</v>
      </c>
      <c r="BC138" s="85">
        <f t="shared" si="55"/>
        <v>1000</v>
      </c>
      <c r="BD138" s="85">
        <f t="shared" si="55"/>
        <v>1000</v>
      </c>
      <c r="BE138" s="85">
        <f t="shared" si="55"/>
        <v>1000</v>
      </c>
      <c r="BF138" s="85">
        <f t="shared" si="55"/>
        <v>1000</v>
      </c>
      <c r="BG138" s="85">
        <f t="shared" si="55"/>
        <v>1000</v>
      </c>
      <c r="BH138" s="85">
        <f t="shared" si="55"/>
        <v>1000</v>
      </c>
      <c r="BI138" s="85">
        <f t="shared" si="55"/>
        <v>1000</v>
      </c>
      <c r="BJ138" s="85">
        <f t="shared" si="55"/>
        <v>1000</v>
      </c>
      <c r="BK138" s="85">
        <f t="shared" si="55"/>
        <v>1000</v>
      </c>
      <c r="BL138" s="85">
        <f t="shared" si="55"/>
        <v>1000</v>
      </c>
      <c r="BM138" s="85">
        <f t="shared" si="55"/>
        <v>1000</v>
      </c>
      <c r="BN138" s="85">
        <f t="shared" si="55"/>
        <v>1000</v>
      </c>
      <c r="BO138" s="85">
        <f t="shared" si="55"/>
        <v>1000</v>
      </c>
      <c r="BP138" s="85">
        <f t="shared" si="55"/>
        <v>1000</v>
      </c>
    </row>
    <row r="139" spans="1:68" x14ac:dyDescent="0.25">
      <c r="A139" s="88" t="str">
        <f t="shared" si="54"/>
        <v>Sales</v>
      </c>
      <c r="B139" s="96" t="s">
        <v>31</v>
      </c>
      <c r="C139" s="74" t="s">
        <v>134</v>
      </c>
      <c r="E139" s="79" t="s">
        <v>132</v>
      </c>
      <c r="F139" s="98">
        <v>42370</v>
      </c>
      <c r="G139" s="98">
        <v>44196</v>
      </c>
      <c r="H139" s="188">
        <v>0.1</v>
      </c>
      <c r="I139" s="85">
        <f>IF(AND($F139&lt;=I$6,$G139&gt;=I$7),$H$139*Summary!C$11*1000,0)</f>
        <v>4800.0000000000009</v>
      </c>
      <c r="J139" s="85">
        <f>IF(AND($F139&lt;=J$6,$G139&gt;=J$7),$H$139*Summary!D$11*1000,0)</f>
        <v>4800.0000000000009</v>
      </c>
      <c r="K139" s="85">
        <f>IF(AND($F139&lt;=K$6,$G139&gt;=K$7),$H$139*Summary!E$11*1000,0)</f>
        <v>4800.0000000000009</v>
      </c>
      <c r="L139" s="85">
        <f>IF(AND($F139&lt;=L$6,$G139&gt;=L$7),$H$139*Summary!F$11*1000,0)</f>
        <v>4800.0000000000009</v>
      </c>
      <c r="M139" s="85">
        <f>IF(AND($F139&lt;=M$6,$G139&gt;=M$7),$H$139*Summary!G$11*1000,0)</f>
        <v>4800.0000000000009</v>
      </c>
      <c r="N139" s="85">
        <f>IF(AND($F139&lt;=N$6,$G139&gt;=N$7),$H$139*Summary!H$11*1000,0)</f>
        <v>4800.0000000000009</v>
      </c>
      <c r="O139" s="85">
        <f>IF(AND($F139&lt;=O$6,$G139&gt;=O$7),$H$139*Summary!I$11*1000,0)</f>
        <v>4800.0000000000009</v>
      </c>
      <c r="P139" s="85">
        <f>IF(AND($F139&lt;=P$6,$G139&gt;=P$7),$H$139*Summary!J$11*1000,0)</f>
        <v>4800.0000000000009</v>
      </c>
      <c r="Q139" s="85">
        <f>IF(AND($F139&lt;=Q$6,$G139&gt;=Q$7),$H$139*Summary!K$11*1000,0)</f>
        <v>4800.0000000000009</v>
      </c>
      <c r="R139" s="85">
        <f>IF(AND($F139&lt;=R$6,$G139&gt;=R$7),$H$139*Summary!L$11*1000,0)</f>
        <v>4800.0000000000009</v>
      </c>
      <c r="S139" s="85">
        <f>IF(AND($F139&lt;=S$6,$G139&gt;=S$7),$H$139*Summary!M$11*1000,0)</f>
        <v>4800.0000000000009</v>
      </c>
      <c r="T139" s="85">
        <f>IF(AND($F139&lt;=T$6,$G139&gt;=T$7),$H$139*Summary!N$11*1000,0)</f>
        <v>4800.0000000000009</v>
      </c>
      <c r="U139" s="85">
        <f>IF(AND($F139&lt;=U$6,$G139&gt;=U$7),$H$139*Summary!O$11*1000,0)</f>
        <v>4800.0000000000009</v>
      </c>
      <c r="V139" s="85">
        <f>IF(AND($F139&lt;=V$6,$G139&gt;=V$7),$H$139*Summary!P$11*1000,0)</f>
        <v>4800.0000000000009</v>
      </c>
      <c r="W139" s="85">
        <f>IF(AND($F139&lt;=W$6,$G139&gt;=W$7),$H$139*Summary!Q$11*1000,0)</f>
        <v>4800.0000000000009</v>
      </c>
      <c r="X139" s="85">
        <f>IF(AND($F139&lt;=X$6,$G139&gt;=X$7),$H$139*Summary!R$11*1000,0)</f>
        <v>4800.0000000000009</v>
      </c>
      <c r="Y139" s="85">
        <f>IF(AND($F139&lt;=Y$6,$G139&gt;=Y$7),$H$139*Summary!S$11*1000,0)</f>
        <v>4800.0000000000009</v>
      </c>
      <c r="Z139" s="85">
        <f>IF(AND($F139&lt;=Z$6,$G139&gt;=Z$7),$H$139*Summary!T$11*1000,0)</f>
        <v>4800.0000000000009</v>
      </c>
      <c r="AA139" s="85">
        <f>IF(AND($F139&lt;=AA$6,$G139&gt;=AA$7),$H$139*Summary!U$11*1000,0)</f>
        <v>4800.0000000000009</v>
      </c>
      <c r="AB139" s="85">
        <f>IF(AND($F139&lt;=AB$6,$G139&gt;=AB$7),$H$139*Summary!V$11*1000,0)</f>
        <v>4800.0000000000009</v>
      </c>
      <c r="AC139" s="85">
        <f>IF(AND($F139&lt;=AC$6,$G139&gt;=AC$7),$H$139*Summary!W$11*1000,0)</f>
        <v>4800.0000000000009</v>
      </c>
      <c r="AD139" s="85">
        <f>IF(AND($F139&lt;=AD$6,$G139&gt;=AD$7),$H$139*Summary!X$11*1000,0)</f>
        <v>4800.0000000000009</v>
      </c>
      <c r="AE139" s="85">
        <f>IF(AND($F139&lt;=AE$6,$G139&gt;=AE$7),$H$139*Summary!Y$11*1000,0)</f>
        <v>4800.0000000000009</v>
      </c>
      <c r="AF139" s="85">
        <f>IF(AND($F139&lt;=AF$6,$G139&gt;=AF$7),$H$139*Summary!Z$11*1000,0)</f>
        <v>4800.0000000000009</v>
      </c>
      <c r="AG139" s="85">
        <f>IF(AND($F139&lt;=AG$6,$G139&gt;=AG$7),$H$139*Summary!AA$11*1000,0)</f>
        <v>4800.0000000000009</v>
      </c>
      <c r="AH139" s="85">
        <f>IF(AND($F139&lt;=AH$6,$G139&gt;=AH$7),$H$139*Summary!AB$11*1000,0)</f>
        <v>4800.0000000000009</v>
      </c>
      <c r="AI139" s="85">
        <f>IF(AND($F139&lt;=AI$6,$G139&gt;=AI$7),$H$139*Summary!AC$11*1000,0)</f>
        <v>4800.0000000000009</v>
      </c>
      <c r="AJ139" s="85">
        <f>IF(AND($F139&lt;=AJ$6,$G139&gt;=AJ$7),$H$139*Summary!AD$11*1000,0)</f>
        <v>4800.0000000000009</v>
      </c>
      <c r="AK139" s="85">
        <f>IF(AND($F139&lt;=AK$6,$G139&gt;=AK$7),$H$139*Summary!AE$11*1000,0)</f>
        <v>4800.0000000000009</v>
      </c>
      <c r="AL139" s="85">
        <f>IF(AND($F139&lt;=AL$6,$G139&gt;=AL$7),$H$139*Summary!AF$11*1000,0)</f>
        <v>4800.0000000000009</v>
      </c>
      <c r="AM139" s="85">
        <f>IF(AND($F139&lt;=AM$6,$G139&gt;=AM$7),$H$139*Summary!AG$11*1000,0)</f>
        <v>4800.0000000000009</v>
      </c>
      <c r="AN139" s="85">
        <f>IF(AND($F139&lt;=AN$6,$G139&gt;=AN$7),$H$139*Summary!AH$11*1000,0)</f>
        <v>4800.0000000000009</v>
      </c>
      <c r="AO139" s="85">
        <f>IF(AND($F139&lt;=AO$6,$G139&gt;=AO$7),$H$139*Summary!AI$11*1000,0)</f>
        <v>4800.0000000000009</v>
      </c>
      <c r="AP139" s="85">
        <f>IF(AND($F139&lt;=AP$6,$G139&gt;=AP$7),$H$139*Summary!AJ$11*1000,0)</f>
        <v>4800.0000000000009</v>
      </c>
      <c r="AQ139" s="85">
        <f>IF(AND($F139&lt;=AQ$6,$G139&gt;=AQ$7),$H$139*Summary!AK$11*1000,0)</f>
        <v>4800.0000000000009</v>
      </c>
      <c r="AR139" s="85">
        <f>IF(AND($F139&lt;=AR$6,$G139&gt;=AR$7),$H$139*Summary!AL$11*1000,0)</f>
        <v>4800.0000000000009</v>
      </c>
      <c r="AS139" s="85">
        <f>IF(AND($F139&lt;=AS$6,$G139&gt;=AS$7),$H$139*Summary!AM$11*1000,0)</f>
        <v>4800.0000000000009</v>
      </c>
      <c r="AT139" s="85">
        <f>IF(AND($F139&lt;=AT$6,$G139&gt;=AT$7),$H$139*Summary!AN$11*1000,0)</f>
        <v>4800.0000000000009</v>
      </c>
      <c r="AU139" s="85">
        <f>IF(AND($F139&lt;=AU$6,$G139&gt;=AU$7),$H$139*Summary!AO$11*1000,0)</f>
        <v>4800.0000000000009</v>
      </c>
      <c r="AV139" s="85">
        <f>IF(AND($F139&lt;=AV$6,$G139&gt;=AV$7),$H$139*Summary!AP$11*1000,0)</f>
        <v>4800.0000000000009</v>
      </c>
      <c r="AW139" s="85">
        <f>IF(AND($F139&lt;=AW$6,$G139&gt;=AW$7),$H$139*Summary!AQ$11*1000,0)</f>
        <v>4800.0000000000009</v>
      </c>
      <c r="AX139" s="85">
        <f>IF(AND($F139&lt;=AX$6,$G139&gt;=AX$7),$H$139*Summary!AR$11*1000,0)</f>
        <v>4800.0000000000009</v>
      </c>
      <c r="AY139" s="85">
        <f>IF(AND($F139&lt;=AY$6,$G139&gt;=AY$7),$H$139*Summary!AS$11*1000,0)</f>
        <v>4800.0000000000009</v>
      </c>
      <c r="AZ139" s="85">
        <f>IF(AND($F139&lt;=AZ$6,$G139&gt;=AZ$7),$H$139*Summary!AT$11*1000,0)</f>
        <v>4800.0000000000009</v>
      </c>
      <c r="BA139" s="85">
        <f>IF(AND($F139&lt;=BA$6,$G139&gt;=BA$7),$H$139*Summary!AU$11*1000,0)</f>
        <v>4800.0000000000009</v>
      </c>
      <c r="BB139" s="85">
        <f>IF(AND($F139&lt;=BB$6,$G139&gt;=BB$7),$H$139*Summary!AV$11*1000,0)</f>
        <v>4800.0000000000009</v>
      </c>
      <c r="BC139" s="85">
        <f>IF(AND($F139&lt;=BC$6,$G139&gt;=BC$7),$H$139*Summary!AW$11*1000,0)</f>
        <v>4800.0000000000009</v>
      </c>
      <c r="BD139" s="85">
        <f>IF(AND($F139&lt;=BD$6,$G139&gt;=BD$7),$H$139*Summary!AX$11*1000,0)</f>
        <v>4800.0000000000009</v>
      </c>
      <c r="BE139" s="85">
        <f>IF(AND($F139&lt;=BE$6,$G139&gt;=BE$7),$H$139*Summary!AY$11*1000,0)</f>
        <v>4800.0000000000009</v>
      </c>
      <c r="BF139" s="85">
        <f>IF(AND($F139&lt;=BF$6,$G139&gt;=BF$7),$H$139*Summary!AZ$11*1000,0)</f>
        <v>4800.0000000000009</v>
      </c>
      <c r="BG139" s="85">
        <f>IF(AND($F139&lt;=BG$6,$G139&gt;=BG$7),$H$139*Summary!BA$11*1000,0)</f>
        <v>4800.0000000000009</v>
      </c>
      <c r="BH139" s="85">
        <f>IF(AND($F139&lt;=BH$6,$G139&gt;=BH$7),$H$139*Summary!BB$11*1000,0)</f>
        <v>4800.0000000000009</v>
      </c>
      <c r="BI139" s="85">
        <f>IF(AND($F139&lt;=BI$6,$G139&gt;=BI$7),$H$139*Summary!BC$11*1000,0)</f>
        <v>4800.0000000000009</v>
      </c>
      <c r="BJ139" s="85">
        <f>IF(AND($F139&lt;=BJ$6,$G139&gt;=BJ$7),$H$139*Summary!BD$11*1000,0)</f>
        <v>4800.0000000000009</v>
      </c>
      <c r="BK139" s="85">
        <f>IF(AND($F139&lt;=BK$6,$G139&gt;=BK$7),$H$139*Summary!BE$11*1000,0)</f>
        <v>4800.0000000000009</v>
      </c>
      <c r="BL139" s="85">
        <f>IF(AND($F139&lt;=BL$6,$G139&gt;=BL$7),$H$139*Summary!BF$11*1000,0)</f>
        <v>4800.0000000000009</v>
      </c>
      <c r="BM139" s="85">
        <f>IF(AND($F139&lt;=BM$6,$G139&gt;=BM$7),$H$139*Summary!BG$11*1000,0)</f>
        <v>4800.0000000000009</v>
      </c>
      <c r="BN139" s="85">
        <f>IF(AND($F139&lt;=BN$6,$G139&gt;=BN$7),$H$139*Summary!BH$11*1000,0)</f>
        <v>4800.0000000000009</v>
      </c>
      <c r="BO139" s="85">
        <f>IF(AND($F139&lt;=BO$6,$G139&gt;=BO$7),$H$139*Summary!BI$11*1000,0)</f>
        <v>4800.0000000000009</v>
      </c>
      <c r="BP139" s="85">
        <f>IF(AND($F139&lt;=BP$6,$G139&gt;=BP$7),$H$139*Summary!BJ$11*1000,0)</f>
        <v>4800.0000000000009</v>
      </c>
    </row>
    <row r="142" spans="1:68" x14ac:dyDescent="0.25">
      <c r="B142" s="87" t="str">
        <f>B50</f>
        <v>Marketing</v>
      </c>
      <c r="C142" s="91" t="s">
        <v>122</v>
      </c>
      <c r="D142" s="72"/>
      <c r="E142" s="92" t="s">
        <v>123</v>
      </c>
      <c r="F142" s="93" t="s">
        <v>124</v>
      </c>
      <c r="G142" s="93" t="s">
        <v>125</v>
      </c>
      <c r="H142" s="94" t="s">
        <v>126</v>
      </c>
      <c r="I142" s="86">
        <f>I$6</f>
        <v>42370</v>
      </c>
      <c r="J142" s="86">
        <f t="shared" ref="J142:BP142" si="56">J$6</f>
        <v>42401</v>
      </c>
      <c r="K142" s="86">
        <f t="shared" si="56"/>
        <v>42430</v>
      </c>
      <c r="L142" s="86">
        <f t="shared" si="56"/>
        <v>42461</v>
      </c>
      <c r="M142" s="86">
        <f t="shared" si="56"/>
        <v>42491</v>
      </c>
      <c r="N142" s="86">
        <f t="shared" si="56"/>
        <v>42522</v>
      </c>
      <c r="O142" s="86">
        <f t="shared" si="56"/>
        <v>42552</v>
      </c>
      <c r="P142" s="86">
        <f t="shared" si="56"/>
        <v>42583</v>
      </c>
      <c r="Q142" s="86">
        <f t="shared" si="56"/>
        <v>42614</v>
      </c>
      <c r="R142" s="86">
        <f t="shared" si="56"/>
        <v>42644</v>
      </c>
      <c r="S142" s="86">
        <f t="shared" si="56"/>
        <v>42675</v>
      </c>
      <c r="T142" s="86">
        <f t="shared" si="56"/>
        <v>42705</v>
      </c>
      <c r="U142" s="86">
        <f t="shared" si="56"/>
        <v>42736</v>
      </c>
      <c r="V142" s="86">
        <f t="shared" si="56"/>
        <v>42767</v>
      </c>
      <c r="W142" s="86">
        <f t="shared" si="56"/>
        <v>42795</v>
      </c>
      <c r="X142" s="86">
        <f t="shared" si="56"/>
        <v>42826</v>
      </c>
      <c r="Y142" s="86">
        <f t="shared" si="56"/>
        <v>42856</v>
      </c>
      <c r="Z142" s="86">
        <f t="shared" si="56"/>
        <v>42887</v>
      </c>
      <c r="AA142" s="86">
        <f t="shared" si="56"/>
        <v>42917</v>
      </c>
      <c r="AB142" s="86">
        <f t="shared" si="56"/>
        <v>42948</v>
      </c>
      <c r="AC142" s="86">
        <f t="shared" si="56"/>
        <v>42979</v>
      </c>
      <c r="AD142" s="86">
        <f t="shared" si="56"/>
        <v>43009</v>
      </c>
      <c r="AE142" s="86">
        <f t="shared" si="56"/>
        <v>43040</v>
      </c>
      <c r="AF142" s="86">
        <f t="shared" si="56"/>
        <v>43070</v>
      </c>
      <c r="AG142" s="86">
        <f t="shared" si="56"/>
        <v>43101</v>
      </c>
      <c r="AH142" s="86">
        <f t="shared" si="56"/>
        <v>43132</v>
      </c>
      <c r="AI142" s="86">
        <f t="shared" si="56"/>
        <v>43160</v>
      </c>
      <c r="AJ142" s="86">
        <f t="shared" si="56"/>
        <v>43191</v>
      </c>
      <c r="AK142" s="86">
        <f t="shared" si="56"/>
        <v>43221</v>
      </c>
      <c r="AL142" s="86">
        <f t="shared" si="56"/>
        <v>43252</v>
      </c>
      <c r="AM142" s="86">
        <f t="shared" si="56"/>
        <v>43282</v>
      </c>
      <c r="AN142" s="86">
        <f t="shared" si="56"/>
        <v>43313</v>
      </c>
      <c r="AO142" s="86">
        <f t="shared" si="56"/>
        <v>43344</v>
      </c>
      <c r="AP142" s="86">
        <f t="shared" si="56"/>
        <v>43374</v>
      </c>
      <c r="AQ142" s="86">
        <f t="shared" si="56"/>
        <v>43405</v>
      </c>
      <c r="AR142" s="86">
        <f t="shared" si="56"/>
        <v>43435</v>
      </c>
      <c r="AS142" s="86">
        <f t="shared" si="56"/>
        <v>43466</v>
      </c>
      <c r="AT142" s="86">
        <f t="shared" si="56"/>
        <v>43497</v>
      </c>
      <c r="AU142" s="86">
        <f t="shared" si="56"/>
        <v>43525</v>
      </c>
      <c r="AV142" s="86">
        <f t="shared" si="56"/>
        <v>43556</v>
      </c>
      <c r="AW142" s="86">
        <f t="shared" si="56"/>
        <v>43586</v>
      </c>
      <c r="AX142" s="86">
        <f t="shared" si="56"/>
        <v>43617</v>
      </c>
      <c r="AY142" s="86">
        <f t="shared" si="56"/>
        <v>43647</v>
      </c>
      <c r="AZ142" s="86">
        <f t="shared" si="56"/>
        <v>43678</v>
      </c>
      <c r="BA142" s="86">
        <f t="shared" si="56"/>
        <v>43709</v>
      </c>
      <c r="BB142" s="86">
        <f t="shared" si="56"/>
        <v>43739</v>
      </c>
      <c r="BC142" s="86">
        <f t="shared" si="56"/>
        <v>43770</v>
      </c>
      <c r="BD142" s="86">
        <f t="shared" si="56"/>
        <v>43800</v>
      </c>
      <c r="BE142" s="86">
        <f t="shared" si="56"/>
        <v>43831</v>
      </c>
      <c r="BF142" s="86">
        <f t="shared" si="56"/>
        <v>43862</v>
      </c>
      <c r="BG142" s="86">
        <f t="shared" si="56"/>
        <v>43891</v>
      </c>
      <c r="BH142" s="86">
        <f t="shared" si="56"/>
        <v>43922</v>
      </c>
      <c r="BI142" s="86">
        <f t="shared" si="56"/>
        <v>43952</v>
      </c>
      <c r="BJ142" s="86">
        <f t="shared" si="56"/>
        <v>43983</v>
      </c>
      <c r="BK142" s="86">
        <f t="shared" si="56"/>
        <v>44013</v>
      </c>
      <c r="BL142" s="86">
        <f t="shared" si="56"/>
        <v>44044</v>
      </c>
      <c r="BM142" s="86">
        <f t="shared" si="56"/>
        <v>44075</v>
      </c>
      <c r="BN142" s="86">
        <f t="shared" si="56"/>
        <v>44105</v>
      </c>
      <c r="BO142" s="86">
        <f t="shared" si="56"/>
        <v>44136</v>
      </c>
      <c r="BP142" s="86">
        <f t="shared" si="56"/>
        <v>44166</v>
      </c>
    </row>
    <row r="144" spans="1:68" x14ac:dyDescent="0.25">
      <c r="A144" s="88" t="str">
        <f t="shared" ref="A144:A167" si="57">$B$142</f>
        <v>Marketing</v>
      </c>
      <c r="B144" s="96" t="s">
        <v>85</v>
      </c>
      <c r="C144" s="74" t="s">
        <v>135</v>
      </c>
      <c r="E144" s="79" t="s">
        <v>132</v>
      </c>
      <c r="F144" s="98">
        <v>42370</v>
      </c>
      <c r="G144" s="98">
        <v>42429</v>
      </c>
      <c r="H144" s="97">
        <v>75000</v>
      </c>
      <c r="I144" s="85">
        <f t="shared" ref="I144:BP145" si="58">IF(AND($F144&lt;=I$6,$G144&gt;=I$7),$H144,0)</f>
        <v>75000</v>
      </c>
      <c r="J144" s="85">
        <f t="shared" si="58"/>
        <v>75000</v>
      </c>
      <c r="K144" s="85">
        <f t="shared" si="58"/>
        <v>0</v>
      </c>
      <c r="L144" s="85">
        <f t="shared" si="58"/>
        <v>0</v>
      </c>
      <c r="M144" s="85">
        <f t="shared" si="58"/>
        <v>0</v>
      </c>
      <c r="N144" s="85">
        <f t="shared" si="58"/>
        <v>0</v>
      </c>
      <c r="O144" s="85">
        <f t="shared" si="58"/>
        <v>0</v>
      </c>
      <c r="P144" s="85">
        <f t="shared" si="58"/>
        <v>0</v>
      </c>
      <c r="Q144" s="85">
        <f t="shared" si="58"/>
        <v>0</v>
      </c>
      <c r="R144" s="85">
        <f t="shared" si="58"/>
        <v>0</v>
      </c>
      <c r="S144" s="85">
        <f t="shared" si="58"/>
        <v>0</v>
      </c>
      <c r="T144" s="85">
        <f t="shared" si="58"/>
        <v>0</v>
      </c>
      <c r="U144" s="85">
        <f t="shared" si="58"/>
        <v>0</v>
      </c>
      <c r="V144" s="85">
        <f t="shared" si="58"/>
        <v>0</v>
      </c>
      <c r="W144" s="85">
        <f t="shared" si="58"/>
        <v>0</v>
      </c>
      <c r="X144" s="85">
        <f t="shared" si="58"/>
        <v>0</v>
      </c>
      <c r="Y144" s="85">
        <f t="shared" si="58"/>
        <v>0</v>
      </c>
      <c r="Z144" s="85">
        <f t="shared" si="58"/>
        <v>0</v>
      </c>
      <c r="AA144" s="85">
        <f t="shared" si="58"/>
        <v>0</v>
      </c>
      <c r="AB144" s="85">
        <f t="shared" si="58"/>
        <v>0</v>
      </c>
      <c r="AC144" s="85">
        <f t="shared" si="58"/>
        <v>0</v>
      </c>
      <c r="AD144" s="85">
        <f t="shared" si="58"/>
        <v>0</v>
      </c>
      <c r="AE144" s="85">
        <f t="shared" si="58"/>
        <v>0</v>
      </c>
      <c r="AF144" s="85">
        <f t="shared" si="58"/>
        <v>0</v>
      </c>
      <c r="AG144" s="85">
        <f t="shared" si="58"/>
        <v>0</v>
      </c>
      <c r="AH144" s="85">
        <f t="shared" si="58"/>
        <v>0</v>
      </c>
      <c r="AI144" s="85">
        <f t="shared" si="58"/>
        <v>0</v>
      </c>
      <c r="AJ144" s="85">
        <f t="shared" si="58"/>
        <v>0</v>
      </c>
      <c r="AK144" s="85">
        <f t="shared" si="58"/>
        <v>0</v>
      </c>
      <c r="AL144" s="85">
        <f t="shared" si="58"/>
        <v>0</v>
      </c>
      <c r="AM144" s="85">
        <f t="shared" si="58"/>
        <v>0</v>
      </c>
      <c r="AN144" s="85">
        <f t="shared" si="58"/>
        <v>0</v>
      </c>
      <c r="AO144" s="85">
        <f t="shared" si="58"/>
        <v>0</v>
      </c>
      <c r="AP144" s="85">
        <f t="shared" si="58"/>
        <v>0</v>
      </c>
      <c r="AQ144" s="85">
        <f t="shared" si="58"/>
        <v>0</v>
      </c>
      <c r="AR144" s="85">
        <f t="shared" si="58"/>
        <v>0</v>
      </c>
      <c r="AS144" s="85">
        <f t="shared" si="58"/>
        <v>0</v>
      </c>
      <c r="AT144" s="85">
        <f t="shared" si="58"/>
        <v>0</v>
      </c>
      <c r="AU144" s="85">
        <f t="shared" si="58"/>
        <v>0</v>
      </c>
      <c r="AV144" s="85">
        <f t="shared" si="58"/>
        <v>0</v>
      </c>
      <c r="AW144" s="85">
        <f t="shared" si="58"/>
        <v>0</v>
      </c>
      <c r="AX144" s="85">
        <f t="shared" si="58"/>
        <v>0</v>
      </c>
      <c r="AY144" s="85">
        <f t="shared" si="58"/>
        <v>0</v>
      </c>
      <c r="AZ144" s="85">
        <f t="shared" si="58"/>
        <v>0</v>
      </c>
      <c r="BA144" s="85">
        <f t="shared" si="58"/>
        <v>0</v>
      </c>
      <c r="BB144" s="85">
        <f t="shared" si="58"/>
        <v>0</v>
      </c>
      <c r="BC144" s="85">
        <f t="shared" si="58"/>
        <v>0</v>
      </c>
      <c r="BD144" s="85">
        <f t="shared" si="58"/>
        <v>0</v>
      </c>
      <c r="BE144" s="85">
        <f t="shared" si="58"/>
        <v>0</v>
      </c>
      <c r="BF144" s="85">
        <f t="shared" si="58"/>
        <v>0</v>
      </c>
      <c r="BG144" s="85">
        <f t="shared" si="58"/>
        <v>0</v>
      </c>
      <c r="BH144" s="85">
        <f t="shared" si="58"/>
        <v>0</v>
      </c>
      <c r="BI144" s="85">
        <f t="shared" si="58"/>
        <v>0</v>
      </c>
      <c r="BJ144" s="85">
        <f t="shared" si="58"/>
        <v>0</v>
      </c>
      <c r="BK144" s="85">
        <f t="shared" si="58"/>
        <v>0</v>
      </c>
      <c r="BL144" s="85">
        <f t="shared" si="58"/>
        <v>0</v>
      </c>
      <c r="BM144" s="85">
        <f t="shared" si="58"/>
        <v>0</v>
      </c>
      <c r="BN144" s="85">
        <f t="shared" si="58"/>
        <v>0</v>
      </c>
      <c r="BO144" s="85">
        <f t="shared" si="58"/>
        <v>0</v>
      </c>
      <c r="BP144" s="85">
        <f t="shared" si="58"/>
        <v>0</v>
      </c>
    </row>
    <row r="145" spans="1:68" x14ac:dyDescent="0.25">
      <c r="A145" s="88" t="str">
        <f t="shared" si="57"/>
        <v>Marketing</v>
      </c>
      <c r="B145" s="96" t="s">
        <v>86</v>
      </c>
      <c r="C145" s="74" t="s">
        <v>259</v>
      </c>
      <c r="E145" s="79" t="s">
        <v>132</v>
      </c>
      <c r="F145" s="98">
        <v>42370</v>
      </c>
      <c r="G145" s="98">
        <v>44196</v>
      </c>
      <c r="H145" s="97">
        <v>500</v>
      </c>
      <c r="I145" s="85">
        <f t="shared" si="58"/>
        <v>500</v>
      </c>
      <c r="J145" s="85">
        <f t="shared" si="58"/>
        <v>500</v>
      </c>
      <c r="K145" s="85">
        <f t="shared" si="58"/>
        <v>500</v>
      </c>
      <c r="L145" s="85">
        <f t="shared" si="58"/>
        <v>500</v>
      </c>
      <c r="M145" s="85">
        <f t="shared" si="58"/>
        <v>500</v>
      </c>
      <c r="N145" s="85">
        <f t="shared" si="58"/>
        <v>500</v>
      </c>
      <c r="O145" s="85">
        <f t="shared" si="58"/>
        <v>500</v>
      </c>
      <c r="P145" s="85">
        <f t="shared" si="58"/>
        <v>500</v>
      </c>
      <c r="Q145" s="85">
        <f t="shared" si="58"/>
        <v>500</v>
      </c>
      <c r="R145" s="85">
        <f t="shared" si="58"/>
        <v>500</v>
      </c>
      <c r="S145" s="85">
        <f t="shared" si="58"/>
        <v>500</v>
      </c>
      <c r="T145" s="85">
        <f t="shared" si="58"/>
        <v>500</v>
      </c>
      <c r="U145" s="85">
        <f t="shared" si="58"/>
        <v>500</v>
      </c>
      <c r="V145" s="85">
        <f t="shared" si="58"/>
        <v>500</v>
      </c>
      <c r="W145" s="85">
        <f t="shared" si="58"/>
        <v>500</v>
      </c>
      <c r="X145" s="85">
        <f t="shared" si="58"/>
        <v>500</v>
      </c>
      <c r="Y145" s="85">
        <f t="shared" si="58"/>
        <v>500</v>
      </c>
      <c r="Z145" s="85">
        <f t="shared" si="58"/>
        <v>500</v>
      </c>
      <c r="AA145" s="85">
        <f t="shared" si="58"/>
        <v>500</v>
      </c>
      <c r="AB145" s="85">
        <f t="shared" si="58"/>
        <v>500</v>
      </c>
      <c r="AC145" s="85">
        <f t="shared" si="58"/>
        <v>500</v>
      </c>
      <c r="AD145" s="85">
        <f t="shared" si="58"/>
        <v>500</v>
      </c>
      <c r="AE145" s="85">
        <f t="shared" si="58"/>
        <v>500</v>
      </c>
      <c r="AF145" s="85">
        <f t="shared" si="58"/>
        <v>500</v>
      </c>
      <c r="AG145" s="85">
        <f t="shared" si="58"/>
        <v>500</v>
      </c>
      <c r="AH145" s="85">
        <f t="shared" si="58"/>
        <v>500</v>
      </c>
      <c r="AI145" s="85">
        <f t="shared" si="58"/>
        <v>500</v>
      </c>
      <c r="AJ145" s="85">
        <f t="shared" si="58"/>
        <v>500</v>
      </c>
      <c r="AK145" s="85">
        <f t="shared" si="58"/>
        <v>500</v>
      </c>
      <c r="AL145" s="85">
        <f t="shared" si="58"/>
        <v>500</v>
      </c>
      <c r="AM145" s="85">
        <f t="shared" si="58"/>
        <v>500</v>
      </c>
      <c r="AN145" s="85">
        <f t="shared" si="58"/>
        <v>500</v>
      </c>
      <c r="AO145" s="85">
        <f t="shared" si="58"/>
        <v>500</v>
      </c>
      <c r="AP145" s="85">
        <f t="shared" si="58"/>
        <v>500</v>
      </c>
      <c r="AQ145" s="85">
        <f t="shared" si="58"/>
        <v>500</v>
      </c>
      <c r="AR145" s="85">
        <f t="shared" si="58"/>
        <v>500</v>
      </c>
      <c r="AS145" s="85">
        <f t="shared" si="58"/>
        <v>500</v>
      </c>
      <c r="AT145" s="85">
        <f t="shared" si="58"/>
        <v>500</v>
      </c>
      <c r="AU145" s="85">
        <f t="shared" si="58"/>
        <v>500</v>
      </c>
      <c r="AV145" s="85">
        <f t="shared" si="58"/>
        <v>500</v>
      </c>
      <c r="AW145" s="85">
        <f t="shared" si="58"/>
        <v>500</v>
      </c>
      <c r="AX145" s="85">
        <f t="shared" si="58"/>
        <v>500</v>
      </c>
      <c r="AY145" s="85">
        <f t="shared" si="58"/>
        <v>500</v>
      </c>
      <c r="AZ145" s="85">
        <f t="shared" si="58"/>
        <v>500</v>
      </c>
      <c r="BA145" s="85">
        <f t="shared" si="58"/>
        <v>500</v>
      </c>
      <c r="BB145" s="85">
        <f t="shared" si="58"/>
        <v>500</v>
      </c>
      <c r="BC145" s="85">
        <f t="shared" si="58"/>
        <v>500</v>
      </c>
      <c r="BD145" s="85">
        <f t="shared" si="58"/>
        <v>500</v>
      </c>
      <c r="BE145" s="85">
        <f t="shared" si="58"/>
        <v>500</v>
      </c>
      <c r="BF145" s="85">
        <f t="shared" si="58"/>
        <v>500</v>
      </c>
      <c r="BG145" s="85">
        <f t="shared" si="58"/>
        <v>500</v>
      </c>
      <c r="BH145" s="85">
        <f t="shared" si="58"/>
        <v>500</v>
      </c>
      <c r="BI145" s="85">
        <f t="shared" si="58"/>
        <v>500</v>
      </c>
      <c r="BJ145" s="85">
        <f t="shared" si="58"/>
        <v>500</v>
      </c>
      <c r="BK145" s="85">
        <f t="shared" si="58"/>
        <v>500</v>
      </c>
      <c r="BL145" s="85">
        <f t="shared" si="58"/>
        <v>500</v>
      </c>
      <c r="BM145" s="85">
        <f t="shared" si="58"/>
        <v>500</v>
      </c>
      <c r="BN145" s="85">
        <f t="shared" si="58"/>
        <v>500</v>
      </c>
      <c r="BO145" s="85">
        <f t="shared" si="58"/>
        <v>500</v>
      </c>
      <c r="BP145" s="85">
        <f t="shared" si="58"/>
        <v>500</v>
      </c>
    </row>
    <row r="146" spans="1:68" x14ac:dyDescent="0.25">
      <c r="A146" s="88" t="str">
        <f t="shared" si="57"/>
        <v>Marketing</v>
      </c>
      <c r="B146" s="96" t="s">
        <v>88</v>
      </c>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c r="BC146" s="99"/>
      <c r="BD146" s="99"/>
      <c r="BE146" s="99"/>
      <c r="BF146" s="99"/>
      <c r="BG146" s="99"/>
      <c r="BH146" s="99"/>
      <c r="BI146" s="99"/>
      <c r="BJ146" s="99"/>
      <c r="BK146" s="99"/>
      <c r="BL146" s="99"/>
      <c r="BM146" s="99"/>
      <c r="BN146" s="99"/>
      <c r="BO146" s="99"/>
      <c r="BP146" s="99"/>
    </row>
    <row r="147" spans="1:68" x14ac:dyDescent="0.25">
      <c r="A147" s="88" t="str">
        <f t="shared" si="57"/>
        <v>Marketing</v>
      </c>
      <c r="B147" s="96" t="s">
        <v>89</v>
      </c>
    </row>
    <row r="148" spans="1:68" x14ac:dyDescent="0.25">
      <c r="A148" s="88" t="str">
        <f t="shared" si="57"/>
        <v>Marketing</v>
      </c>
      <c r="B148" s="96" t="s">
        <v>90</v>
      </c>
    </row>
    <row r="149" spans="1:68" x14ac:dyDescent="0.25">
      <c r="A149" s="88" t="str">
        <f t="shared" si="57"/>
        <v>Marketing</v>
      </c>
      <c r="B149" s="96" t="s">
        <v>91</v>
      </c>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row>
    <row r="150" spans="1:68" x14ac:dyDescent="0.25">
      <c r="A150" s="88" t="str">
        <f t="shared" si="57"/>
        <v>Marketing</v>
      </c>
      <c r="B150" s="96" t="s">
        <v>92</v>
      </c>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99"/>
      <c r="BI150" s="99"/>
      <c r="BJ150" s="99"/>
      <c r="BK150" s="99"/>
      <c r="BL150" s="99"/>
      <c r="BM150" s="99"/>
      <c r="BN150" s="99"/>
      <c r="BO150" s="99"/>
      <c r="BP150" s="99"/>
    </row>
    <row r="151" spans="1:68" x14ac:dyDescent="0.25">
      <c r="A151" s="88" t="str">
        <f t="shared" si="57"/>
        <v>Marketing</v>
      </c>
      <c r="B151" s="96" t="s">
        <v>93</v>
      </c>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row>
    <row r="152" spans="1:68" x14ac:dyDescent="0.25">
      <c r="A152" s="88" t="str">
        <f t="shared" si="57"/>
        <v>Marketing</v>
      </c>
      <c r="B152" s="96" t="s">
        <v>94</v>
      </c>
      <c r="I152" s="80"/>
    </row>
    <row r="153" spans="1:68" x14ac:dyDescent="0.25">
      <c r="A153" s="88" t="str">
        <f t="shared" si="57"/>
        <v>Marketing</v>
      </c>
      <c r="B153" s="96" t="s">
        <v>95</v>
      </c>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row>
    <row r="154" spans="1:68" x14ac:dyDescent="0.25">
      <c r="A154" s="88" t="str">
        <f t="shared" si="57"/>
        <v>Marketing</v>
      </c>
      <c r="B154" s="96" t="s">
        <v>96</v>
      </c>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row>
    <row r="155" spans="1:68" x14ac:dyDescent="0.25">
      <c r="A155" s="88" t="str">
        <f t="shared" si="57"/>
        <v>Marketing</v>
      </c>
      <c r="B155" s="96" t="s">
        <v>97</v>
      </c>
      <c r="I155" s="85"/>
      <c r="J155" s="85"/>
      <c r="K155" s="85"/>
      <c r="L155" s="85"/>
      <c r="M155" s="85"/>
      <c r="N155" s="85"/>
      <c r="O155" s="85"/>
      <c r="P155" s="85"/>
      <c r="Q155" s="85"/>
      <c r="R155" s="85"/>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row>
    <row r="156" spans="1:68" x14ac:dyDescent="0.25">
      <c r="A156" s="88" t="str">
        <f t="shared" si="57"/>
        <v>Marketing</v>
      </c>
      <c r="B156" s="96" t="s">
        <v>98</v>
      </c>
    </row>
    <row r="157" spans="1:68" x14ac:dyDescent="0.25">
      <c r="A157" s="88" t="str">
        <f t="shared" si="57"/>
        <v>Marketing</v>
      </c>
      <c r="B157" s="96" t="s">
        <v>99</v>
      </c>
    </row>
    <row r="158" spans="1:68" x14ac:dyDescent="0.25">
      <c r="A158" s="88" t="str">
        <f t="shared" si="57"/>
        <v>Marketing</v>
      </c>
      <c r="B158" s="96" t="s">
        <v>100</v>
      </c>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row>
    <row r="159" spans="1:68" x14ac:dyDescent="0.25">
      <c r="A159" s="88" t="str">
        <f t="shared" si="57"/>
        <v>Marketing</v>
      </c>
      <c r="B159" s="96" t="s">
        <v>101</v>
      </c>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row>
    <row r="160" spans="1:68" x14ac:dyDescent="0.25">
      <c r="A160" s="88" t="str">
        <f t="shared" si="57"/>
        <v>Marketing</v>
      </c>
      <c r="B160" s="96" t="s">
        <v>102</v>
      </c>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row>
    <row r="161" spans="1:68" x14ac:dyDescent="0.25">
      <c r="A161" s="88" t="str">
        <f t="shared" si="57"/>
        <v>Marketing</v>
      </c>
      <c r="B161" s="96" t="s">
        <v>103</v>
      </c>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row>
    <row r="162" spans="1:68" x14ac:dyDescent="0.25">
      <c r="A162" s="88" t="str">
        <f t="shared" si="57"/>
        <v>Marketing</v>
      </c>
      <c r="B162" s="96" t="s">
        <v>104</v>
      </c>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row>
    <row r="163" spans="1:68" x14ac:dyDescent="0.25">
      <c r="A163" s="88" t="str">
        <f t="shared" si="57"/>
        <v>Marketing</v>
      </c>
      <c r="B163" s="96" t="s">
        <v>105</v>
      </c>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1:68" x14ac:dyDescent="0.25">
      <c r="A164" s="88" t="str">
        <f t="shared" si="57"/>
        <v>Marketing</v>
      </c>
      <c r="B164" s="96" t="s">
        <v>106</v>
      </c>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row>
    <row r="165" spans="1:68" x14ac:dyDescent="0.25">
      <c r="A165" s="88" t="str">
        <f t="shared" si="57"/>
        <v>Marketing</v>
      </c>
      <c r="B165" s="96" t="s">
        <v>107</v>
      </c>
    </row>
    <row r="166" spans="1:68" x14ac:dyDescent="0.25">
      <c r="A166" s="88" t="str">
        <f t="shared" si="57"/>
        <v>Marketing</v>
      </c>
      <c r="B166" s="96" t="s">
        <v>108</v>
      </c>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row>
    <row r="167" spans="1:68" x14ac:dyDescent="0.25">
      <c r="A167" s="88" t="str">
        <f t="shared" si="57"/>
        <v>Marketing</v>
      </c>
      <c r="B167" s="96" t="s">
        <v>109</v>
      </c>
      <c r="I167" s="100"/>
      <c r="J167" s="100"/>
      <c r="K167" s="100"/>
      <c r="L167" s="100"/>
      <c r="M167" s="100"/>
      <c r="N167" s="100"/>
      <c r="O167" s="100"/>
      <c r="P167" s="100"/>
      <c r="Q167" s="100"/>
      <c r="R167" s="100"/>
      <c r="S167" s="100"/>
      <c r="T167" s="100"/>
      <c r="U167" s="100"/>
      <c r="V167" s="10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row>
    <row r="170" spans="1:68" x14ac:dyDescent="0.25">
      <c r="B170" s="87" t="str">
        <f>B51</f>
        <v>G&amp;A</v>
      </c>
      <c r="C170" s="91" t="s">
        <v>122</v>
      </c>
      <c r="D170" s="72"/>
      <c r="E170" s="92" t="s">
        <v>123</v>
      </c>
      <c r="F170" s="93" t="s">
        <v>124</v>
      </c>
      <c r="G170" s="93" t="s">
        <v>125</v>
      </c>
      <c r="H170" s="94" t="s">
        <v>126</v>
      </c>
      <c r="I170" s="86">
        <f>I$6</f>
        <v>42370</v>
      </c>
      <c r="J170" s="86">
        <f t="shared" ref="J170:BP170" si="59">J$6</f>
        <v>42401</v>
      </c>
      <c r="K170" s="86">
        <f t="shared" si="59"/>
        <v>42430</v>
      </c>
      <c r="L170" s="86">
        <f t="shared" si="59"/>
        <v>42461</v>
      </c>
      <c r="M170" s="86">
        <f t="shared" si="59"/>
        <v>42491</v>
      </c>
      <c r="N170" s="86">
        <f t="shared" si="59"/>
        <v>42522</v>
      </c>
      <c r="O170" s="86">
        <f t="shared" si="59"/>
        <v>42552</v>
      </c>
      <c r="P170" s="86">
        <f t="shared" si="59"/>
        <v>42583</v>
      </c>
      <c r="Q170" s="86">
        <f t="shared" si="59"/>
        <v>42614</v>
      </c>
      <c r="R170" s="86">
        <f t="shared" si="59"/>
        <v>42644</v>
      </c>
      <c r="S170" s="86">
        <f t="shared" si="59"/>
        <v>42675</v>
      </c>
      <c r="T170" s="86">
        <f t="shared" si="59"/>
        <v>42705</v>
      </c>
      <c r="U170" s="86">
        <f t="shared" si="59"/>
        <v>42736</v>
      </c>
      <c r="V170" s="86">
        <f t="shared" si="59"/>
        <v>42767</v>
      </c>
      <c r="W170" s="86">
        <f t="shared" si="59"/>
        <v>42795</v>
      </c>
      <c r="X170" s="86">
        <f t="shared" si="59"/>
        <v>42826</v>
      </c>
      <c r="Y170" s="86">
        <f t="shared" si="59"/>
        <v>42856</v>
      </c>
      <c r="Z170" s="86">
        <f t="shared" si="59"/>
        <v>42887</v>
      </c>
      <c r="AA170" s="86">
        <f t="shared" si="59"/>
        <v>42917</v>
      </c>
      <c r="AB170" s="86">
        <f t="shared" si="59"/>
        <v>42948</v>
      </c>
      <c r="AC170" s="86">
        <f t="shared" si="59"/>
        <v>42979</v>
      </c>
      <c r="AD170" s="86">
        <f t="shared" si="59"/>
        <v>43009</v>
      </c>
      <c r="AE170" s="86">
        <f t="shared" si="59"/>
        <v>43040</v>
      </c>
      <c r="AF170" s="86">
        <f t="shared" si="59"/>
        <v>43070</v>
      </c>
      <c r="AG170" s="86">
        <f t="shared" si="59"/>
        <v>43101</v>
      </c>
      <c r="AH170" s="86">
        <f t="shared" si="59"/>
        <v>43132</v>
      </c>
      <c r="AI170" s="86">
        <f t="shared" si="59"/>
        <v>43160</v>
      </c>
      <c r="AJ170" s="86">
        <f t="shared" si="59"/>
        <v>43191</v>
      </c>
      <c r="AK170" s="86">
        <f t="shared" si="59"/>
        <v>43221</v>
      </c>
      <c r="AL170" s="86">
        <f t="shared" si="59"/>
        <v>43252</v>
      </c>
      <c r="AM170" s="86">
        <f t="shared" si="59"/>
        <v>43282</v>
      </c>
      <c r="AN170" s="86">
        <f t="shared" si="59"/>
        <v>43313</v>
      </c>
      <c r="AO170" s="86">
        <f t="shared" si="59"/>
        <v>43344</v>
      </c>
      <c r="AP170" s="86">
        <f t="shared" si="59"/>
        <v>43374</v>
      </c>
      <c r="AQ170" s="86">
        <f t="shared" si="59"/>
        <v>43405</v>
      </c>
      <c r="AR170" s="86">
        <f t="shared" si="59"/>
        <v>43435</v>
      </c>
      <c r="AS170" s="86">
        <f t="shared" si="59"/>
        <v>43466</v>
      </c>
      <c r="AT170" s="86">
        <f t="shared" si="59"/>
        <v>43497</v>
      </c>
      <c r="AU170" s="86">
        <f t="shared" si="59"/>
        <v>43525</v>
      </c>
      <c r="AV170" s="86">
        <f t="shared" si="59"/>
        <v>43556</v>
      </c>
      <c r="AW170" s="86">
        <f t="shared" si="59"/>
        <v>43586</v>
      </c>
      <c r="AX170" s="86">
        <f t="shared" si="59"/>
        <v>43617</v>
      </c>
      <c r="AY170" s="86">
        <f t="shared" si="59"/>
        <v>43647</v>
      </c>
      <c r="AZ170" s="86">
        <f t="shared" si="59"/>
        <v>43678</v>
      </c>
      <c r="BA170" s="86">
        <f t="shared" si="59"/>
        <v>43709</v>
      </c>
      <c r="BB170" s="86">
        <f t="shared" si="59"/>
        <v>43739</v>
      </c>
      <c r="BC170" s="86">
        <f t="shared" si="59"/>
        <v>43770</v>
      </c>
      <c r="BD170" s="86">
        <f t="shared" si="59"/>
        <v>43800</v>
      </c>
      <c r="BE170" s="86">
        <f t="shared" si="59"/>
        <v>43831</v>
      </c>
      <c r="BF170" s="86">
        <f t="shared" si="59"/>
        <v>43862</v>
      </c>
      <c r="BG170" s="86">
        <f t="shared" si="59"/>
        <v>43891</v>
      </c>
      <c r="BH170" s="86">
        <f t="shared" si="59"/>
        <v>43922</v>
      </c>
      <c r="BI170" s="86">
        <f t="shared" si="59"/>
        <v>43952</v>
      </c>
      <c r="BJ170" s="86">
        <f t="shared" si="59"/>
        <v>43983</v>
      </c>
      <c r="BK170" s="86">
        <f t="shared" si="59"/>
        <v>44013</v>
      </c>
      <c r="BL170" s="86">
        <f t="shared" si="59"/>
        <v>44044</v>
      </c>
      <c r="BM170" s="86">
        <f t="shared" si="59"/>
        <v>44075</v>
      </c>
      <c r="BN170" s="86">
        <f t="shared" si="59"/>
        <v>44105</v>
      </c>
      <c r="BO170" s="86">
        <f t="shared" si="59"/>
        <v>44136</v>
      </c>
      <c r="BP170" s="86">
        <f t="shared" si="59"/>
        <v>44166</v>
      </c>
    </row>
    <row r="172" spans="1:68" x14ac:dyDescent="0.25">
      <c r="A172" s="88" t="str">
        <f>$B$170</f>
        <v>G&amp;A</v>
      </c>
      <c r="B172" s="96" t="s">
        <v>85</v>
      </c>
      <c r="C172" s="74" t="s">
        <v>257</v>
      </c>
      <c r="E172" s="79" t="s">
        <v>132</v>
      </c>
      <c r="F172" s="98">
        <v>42370</v>
      </c>
      <c r="G172" s="98">
        <v>44196</v>
      </c>
      <c r="H172" s="97">
        <v>1000</v>
      </c>
      <c r="I172" s="85">
        <f t="shared" ref="I172:BP172" si="60">IF(AND($F172&lt;=I$6,$G172&gt;=I$7),$H172,0)</f>
        <v>1000</v>
      </c>
      <c r="J172" s="85">
        <f t="shared" si="60"/>
        <v>1000</v>
      </c>
      <c r="K172" s="85">
        <f t="shared" si="60"/>
        <v>1000</v>
      </c>
      <c r="L172" s="85">
        <f t="shared" si="60"/>
        <v>1000</v>
      </c>
      <c r="M172" s="85">
        <f t="shared" si="60"/>
        <v>1000</v>
      </c>
      <c r="N172" s="85">
        <f t="shared" si="60"/>
        <v>1000</v>
      </c>
      <c r="O172" s="85">
        <f t="shared" si="60"/>
        <v>1000</v>
      </c>
      <c r="P172" s="85">
        <f t="shared" si="60"/>
        <v>1000</v>
      </c>
      <c r="Q172" s="85">
        <f t="shared" si="60"/>
        <v>1000</v>
      </c>
      <c r="R172" s="85">
        <f t="shared" si="60"/>
        <v>1000</v>
      </c>
      <c r="S172" s="85">
        <f t="shared" si="60"/>
        <v>1000</v>
      </c>
      <c r="T172" s="85">
        <f t="shared" si="60"/>
        <v>1000</v>
      </c>
      <c r="U172" s="85">
        <f t="shared" si="60"/>
        <v>1000</v>
      </c>
      <c r="V172" s="85">
        <f t="shared" si="60"/>
        <v>1000</v>
      </c>
      <c r="W172" s="85">
        <f t="shared" si="60"/>
        <v>1000</v>
      </c>
      <c r="X172" s="85">
        <f t="shared" si="60"/>
        <v>1000</v>
      </c>
      <c r="Y172" s="85">
        <f t="shared" si="60"/>
        <v>1000</v>
      </c>
      <c r="Z172" s="85">
        <f t="shared" si="60"/>
        <v>1000</v>
      </c>
      <c r="AA172" s="85">
        <f t="shared" si="60"/>
        <v>1000</v>
      </c>
      <c r="AB172" s="85">
        <f t="shared" si="60"/>
        <v>1000</v>
      </c>
      <c r="AC172" s="85">
        <f t="shared" si="60"/>
        <v>1000</v>
      </c>
      <c r="AD172" s="85">
        <f t="shared" si="60"/>
        <v>1000</v>
      </c>
      <c r="AE172" s="85">
        <f t="shared" si="60"/>
        <v>1000</v>
      </c>
      <c r="AF172" s="85">
        <f t="shared" si="60"/>
        <v>1000</v>
      </c>
      <c r="AG172" s="85">
        <f t="shared" si="60"/>
        <v>1000</v>
      </c>
      <c r="AH172" s="85">
        <f t="shared" si="60"/>
        <v>1000</v>
      </c>
      <c r="AI172" s="85">
        <f t="shared" si="60"/>
        <v>1000</v>
      </c>
      <c r="AJ172" s="85">
        <f t="shared" si="60"/>
        <v>1000</v>
      </c>
      <c r="AK172" s="85">
        <f t="shared" si="60"/>
        <v>1000</v>
      </c>
      <c r="AL172" s="85">
        <f t="shared" si="60"/>
        <v>1000</v>
      </c>
      <c r="AM172" s="85">
        <f t="shared" si="60"/>
        <v>1000</v>
      </c>
      <c r="AN172" s="85">
        <f t="shared" si="60"/>
        <v>1000</v>
      </c>
      <c r="AO172" s="85">
        <f t="shared" si="60"/>
        <v>1000</v>
      </c>
      <c r="AP172" s="85">
        <f t="shared" si="60"/>
        <v>1000</v>
      </c>
      <c r="AQ172" s="85">
        <f t="shared" si="60"/>
        <v>1000</v>
      </c>
      <c r="AR172" s="85">
        <f t="shared" si="60"/>
        <v>1000</v>
      </c>
      <c r="AS172" s="85">
        <f t="shared" si="60"/>
        <v>1000</v>
      </c>
      <c r="AT172" s="85">
        <f t="shared" si="60"/>
        <v>1000</v>
      </c>
      <c r="AU172" s="85">
        <f t="shared" si="60"/>
        <v>1000</v>
      </c>
      <c r="AV172" s="85">
        <f t="shared" si="60"/>
        <v>1000</v>
      </c>
      <c r="AW172" s="85">
        <f t="shared" si="60"/>
        <v>1000</v>
      </c>
      <c r="AX172" s="85">
        <f t="shared" si="60"/>
        <v>1000</v>
      </c>
      <c r="AY172" s="85">
        <f t="shared" si="60"/>
        <v>1000</v>
      </c>
      <c r="AZ172" s="85">
        <f t="shared" si="60"/>
        <v>1000</v>
      </c>
      <c r="BA172" s="85">
        <f t="shared" si="60"/>
        <v>1000</v>
      </c>
      <c r="BB172" s="85">
        <f t="shared" si="60"/>
        <v>1000</v>
      </c>
      <c r="BC172" s="85">
        <f t="shared" si="60"/>
        <v>1000</v>
      </c>
      <c r="BD172" s="85">
        <f t="shared" si="60"/>
        <v>1000</v>
      </c>
      <c r="BE172" s="85">
        <f t="shared" si="60"/>
        <v>1000</v>
      </c>
      <c r="BF172" s="85">
        <f t="shared" si="60"/>
        <v>1000</v>
      </c>
      <c r="BG172" s="85">
        <f t="shared" si="60"/>
        <v>1000</v>
      </c>
      <c r="BH172" s="85">
        <f t="shared" si="60"/>
        <v>1000</v>
      </c>
      <c r="BI172" s="85">
        <f t="shared" si="60"/>
        <v>1000</v>
      </c>
      <c r="BJ172" s="85">
        <f t="shared" si="60"/>
        <v>1000</v>
      </c>
      <c r="BK172" s="85">
        <f t="shared" si="60"/>
        <v>1000</v>
      </c>
      <c r="BL172" s="85">
        <f t="shared" si="60"/>
        <v>1000</v>
      </c>
      <c r="BM172" s="85">
        <f t="shared" si="60"/>
        <v>1000</v>
      </c>
      <c r="BN172" s="85">
        <f t="shared" si="60"/>
        <v>1000</v>
      </c>
      <c r="BO172" s="85">
        <f t="shared" si="60"/>
        <v>1000</v>
      </c>
      <c r="BP172" s="85">
        <f t="shared" si="60"/>
        <v>1000</v>
      </c>
    </row>
    <row r="173" spans="1:68" x14ac:dyDescent="0.25">
      <c r="A173" s="88" t="str">
        <f t="shared" ref="A173:A197" si="61">$B$170</f>
        <v>G&amp;A</v>
      </c>
      <c r="B173" s="96" t="s">
        <v>86</v>
      </c>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c r="BI173" s="99"/>
      <c r="BJ173" s="99"/>
      <c r="BK173" s="99"/>
      <c r="BL173" s="99"/>
      <c r="BM173" s="99"/>
      <c r="BN173" s="99"/>
      <c r="BO173" s="99"/>
      <c r="BP173" s="99"/>
    </row>
    <row r="174" spans="1:68" x14ac:dyDescent="0.25">
      <c r="A174" s="88" t="str">
        <f t="shared" si="61"/>
        <v>G&amp;A</v>
      </c>
      <c r="B174" s="96" t="s">
        <v>88</v>
      </c>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c r="AS174" s="99"/>
      <c r="AT174" s="99"/>
      <c r="AU174" s="99"/>
      <c r="AV174" s="99"/>
      <c r="AW174" s="99"/>
      <c r="AX174" s="99"/>
      <c r="AY174" s="99"/>
      <c r="AZ174" s="99"/>
      <c r="BA174" s="99"/>
      <c r="BB174" s="99"/>
      <c r="BC174" s="99"/>
      <c r="BD174" s="99"/>
      <c r="BE174" s="99"/>
      <c r="BF174" s="99"/>
      <c r="BG174" s="99"/>
      <c r="BH174" s="99"/>
      <c r="BI174" s="99"/>
      <c r="BJ174" s="99"/>
      <c r="BK174" s="99"/>
      <c r="BL174" s="99"/>
      <c r="BM174" s="99"/>
      <c r="BN174" s="99"/>
      <c r="BO174" s="99"/>
      <c r="BP174" s="99"/>
    </row>
    <row r="175" spans="1:68" x14ac:dyDescent="0.25">
      <c r="A175" s="88" t="str">
        <f t="shared" si="61"/>
        <v>G&amp;A</v>
      </c>
      <c r="B175" s="96" t="s">
        <v>89</v>
      </c>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row>
    <row r="176" spans="1:68" x14ac:dyDescent="0.25">
      <c r="A176" s="88" t="str">
        <f t="shared" si="61"/>
        <v>G&amp;A</v>
      </c>
      <c r="B176" s="96" t="s">
        <v>90</v>
      </c>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R176" s="99"/>
      <c r="AS176" s="99"/>
      <c r="AT176" s="99"/>
      <c r="AU176" s="99"/>
      <c r="AV176" s="99"/>
      <c r="AW176" s="99"/>
      <c r="AX176" s="99"/>
      <c r="AY176" s="99"/>
      <c r="AZ176" s="99"/>
      <c r="BA176" s="99"/>
      <c r="BB176" s="99"/>
      <c r="BC176" s="99"/>
      <c r="BD176" s="99"/>
      <c r="BE176" s="99"/>
      <c r="BF176" s="99"/>
      <c r="BG176" s="99"/>
      <c r="BH176" s="99"/>
      <c r="BI176" s="99"/>
      <c r="BJ176" s="99"/>
      <c r="BK176" s="99"/>
      <c r="BL176" s="99"/>
      <c r="BM176" s="99"/>
      <c r="BN176" s="99"/>
      <c r="BO176" s="99"/>
      <c r="BP176" s="99"/>
    </row>
    <row r="177" spans="1:68" x14ac:dyDescent="0.25">
      <c r="A177" s="88" t="str">
        <f t="shared" si="61"/>
        <v>G&amp;A</v>
      </c>
      <c r="B177" s="96" t="s">
        <v>91</v>
      </c>
    </row>
    <row r="178" spans="1:68" x14ac:dyDescent="0.25">
      <c r="A178" s="88" t="str">
        <f t="shared" si="61"/>
        <v>G&amp;A</v>
      </c>
      <c r="B178" s="96" t="s">
        <v>92</v>
      </c>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row>
    <row r="179" spans="1:68" x14ac:dyDescent="0.25">
      <c r="A179" s="88" t="str">
        <f t="shared" si="61"/>
        <v>G&amp;A</v>
      </c>
      <c r="B179" s="96" t="s">
        <v>93</v>
      </c>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99"/>
      <c r="AP179" s="99"/>
      <c r="AQ179" s="99"/>
      <c r="AR179" s="99"/>
      <c r="AS179" s="99"/>
      <c r="AT179" s="99"/>
      <c r="AU179" s="99"/>
      <c r="AV179" s="99"/>
      <c r="AW179" s="99"/>
      <c r="AX179" s="99"/>
      <c r="AY179" s="99"/>
      <c r="AZ179" s="99"/>
      <c r="BA179" s="99"/>
      <c r="BB179" s="99"/>
      <c r="BC179" s="99"/>
      <c r="BD179" s="99"/>
      <c r="BE179" s="99"/>
      <c r="BF179" s="99"/>
      <c r="BG179" s="99"/>
      <c r="BH179" s="99"/>
      <c r="BI179" s="99"/>
      <c r="BJ179" s="99"/>
      <c r="BK179" s="99"/>
      <c r="BL179" s="99"/>
      <c r="BM179" s="99"/>
      <c r="BN179" s="99"/>
      <c r="BO179" s="99"/>
      <c r="BP179" s="99"/>
    </row>
    <row r="180" spans="1:68" x14ac:dyDescent="0.25">
      <c r="A180" s="88" t="str">
        <f t="shared" si="61"/>
        <v>G&amp;A</v>
      </c>
      <c r="B180" s="96" t="s">
        <v>94</v>
      </c>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c r="BI180" s="80"/>
      <c r="BJ180" s="80"/>
      <c r="BK180" s="80"/>
      <c r="BL180" s="80"/>
      <c r="BM180" s="80"/>
      <c r="BN180" s="80"/>
      <c r="BO180" s="80"/>
      <c r="BP180" s="80"/>
    </row>
    <row r="181" spans="1:68" x14ac:dyDescent="0.25">
      <c r="A181" s="88" t="str">
        <f t="shared" si="61"/>
        <v>G&amp;A</v>
      </c>
      <c r="B181" s="96" t="s">
        <v>95</v>
      </c>
      <c r="I181" s="80"/>
    </row>
    <row r="182" spans="1:68" x14ac:dyDescent="0.25">
      <c r="A182" s="88" t="str">
        <f t="shared" si="61"/>
        <v>G&amp;A</v>
      </c>
      <c r="B182" s="96" t="s">
        <v>96</v>
      </c>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c r="AM182" s="85"/>
      <c r="AN182" s="85"/>
      <c r="AO182" s="85"/>
      <c r="AP182" s="85"/>
      <c r="AQ182" s="85"/>
      <c r="AR182" s="85"/>
      <c r="AS182" s="85"/>
      <c r="AT182" s="85"/>
      <c r="AU182" s="85"/>
      <c r="AV182" s="85"/>
      <c r="AW182" s="85"/>
      <c r="AX182" s="85"/>
      <c r="AY182" s="85"/>
      <c r="AZ182" s="85"/>
      <c r="BA182" s="85"/>
      <c r="BB182" s="85"/>
      <c r="BC182" s="85"/>
      <c r="BD182" s="85"/>
      <c r="BE182" s="85"/>
      <c r="BF182" s="85"/>
      <c r="BG182" s="85"/>
      <c r="BH182" s="85"/>
      <c r="BI182" s="85"/>
      <c r="BJ182" s="85"/>
      <c r="BK182" s="85"/>
      <c r="BL182" s="85"/>
      <c r="BM182" s="85"/>
      <c r="BN182" s="85"/>
      <c r="BO182" s="85"/>
      <c r="BP182" s="85"/>
    </row>
    <row r="183" spans="1:68" x14ac:dyDescent="0.25">
      <c r="A183" s="88" t="str">
        <f t="shared" si="61"/>
        <v>G&amp;A</v>
      </c>
      <c r="B183" s="96" t="s">
        <v>97</v>
      </c>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85"/>
      <c r="AN183" s="85"/>
      <c r="AO183" s="85"/>
      <c r="AP183" s="85"/>
      <c r="AQ183" s="85"/>
      <c r="AR183" s="85"/>
      <c r="AS183" s="85"/>
      <c r="AT183" s="85"/>
      <c r="AU183" s="85"/>
      <c r="AV183" s="85"/>
      <c r="AW183" s="85"/>
      <c r="AX183" s="85"/>
      <c r="AY183" s="85"/>
      <c r="AZ183" s="85"/>
      <c r="BA183" s="85"/>
      <c r="BB183" s="85"/>
      <c r="BC183" s="85"/>
      <c r="BD183" s="85"/>
      <c r="BE183" s="85"/>
      <c r="BF183" s="85"/>
      <c r="BG183" s="85"/>
      <c r="BH183" s="85"/>
      <c r="BI183" s="85"/>
      <c r="BJ183" s="85"/>
      <c r="BK183" s="85"/>
      <c r="BL183" s="85"/>
      <c r="BM183" s="85"/>
      <c r="BN183" s="85"/>
      <c r="BO183" s="85"/>
      <c r="BP183" s="85"/>
    </row>
    <row r="184" spans="1:68" x14ac:dyDescent="0.25">
      <c r="A184" s="88" t="str">
        <f t="shared" si="61"/>
        <v>G&amp;A</v>
      </c>
      <c r="B184" s="96" t="s">
        <v>98</v>
      </c>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c r="AZ184" s="85"/>
      <c r="BA184" s="85"/>
      <c r="BB184" s="85"/>
      <c r="BC184" s="85"/>
      <c r="BD184" s="85"/>
      <c r="BE184" s="85"/>
      <c r="BF184" s="85"/>
      <c r="BG184" s="85"/>
      <c r="BH184" s="85"/>
      <c r="BI184" s="85"/>
      <c r="BJ184" s="85"/>
      <c r="BK184" s="85"/>
      <c r="BL184" s="85"/>
      <c r="BM184" s="85"/>
      <c r="BN184" s="85"/>
      <c r="BO184" s="85"/>
      <c r="BP184" s="85"/>
    </row>
    <row r="185" spans="1:68" x14ac:dyDescent="0.25">
      <c r="A185" s="88" t="str">
        <f t="shared" si="61"/>
        <v>G&amp;A</v>
      </c>
      <c r="B185" s="96" t="s">
        <v>99</v>
      </c>
    </row>
    <row r="186" spans="1:68" x14ac:dyDescent="0.25">
      <c r="A186" s="88" t="str">
        <f t="shared" si="61"/>
        <v>G&amp;A</v>
      </c>
      <c r="B186" s="96" t="s">
        <v>100</v>
      </c>
    </row>
    <row r="187" spans="1:68" x14ac:dyDescent="0.25">
      <c r="A187" s="88" t="str">
        <f t="shared" si="61"/>
        <v>G&amp;A</v>
      </c>
      <c r="B187" s="96" t="s">
        <v>101</v>
      </c>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row>
    <row r="188" spans="1:68" x14ac:dyDescent="0.25">
      <c r="A188" s="88" t="str">
        <f t="shared" si="61"/>
        <v>G&amp;A</v>
      </c>
      <c r="B188" s="96" t="s">
        <v>102</v>
      </c>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row>
    <row r="189" spans="1:68" x14ac:dyDescent="0.25">
      <c r="A189" s="88" t="str">
        <f t="shared" si="61"/>
        <v>G&amp;A</v>
      </c>
      <c r="B189" s="96" t="s">
        <v>103</v>
      </c>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row>
    <row r="190" spans="1:68" x14ac:dyDescent="0.25">
      <c r="A190" s="88" t="str">
        <f t="shared" si="61"/>
        <v>G&amp;A</v>
      </c>
      <c r="B190" s="96" t="s">
        <v>104</v>
      </c>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row>
    <row r="191" spans="1:68" x14ac:dyDescent="0.25">
      <c r="A191" s="88" t="str">
        <f t="shared" si="61"/>
        <v>G&amp;A</v>
      </c>
      <c r="B191" s="96" t="s">
        <v>105</v>
      </c>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row>
    <row r="192" spans="1:68" x14ac:dyDescent="0.25">
      <c r="A192" s="88" t="str">
        <f t="shared" si="61"/>
        <v>G&amp;A</v>
      </c>
      <c r="B192" s="96" t="s">
        <v>106</v>
      </c>
    </row>
    <row r="193" spans="1:68" x14ac:dyDescent="0.25">
      <c r="A193" s="88" t="str">
        <f t="shared" si="61"/>
        <v>G&amp;A</v>
      </c>
      <c r="B193" s="96" t="s">
        <v>107</v>
      </c>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row>
    <row r="194" spans="1:68" x14ac:dyDescent="0.25">
      <c r="A194" s="88" t="str">
        <f t="shared" si="61"/>
        <v>G&amp;A</v>
      </c>
      <c r="B194" s="96" t="s">
        <v>108</v>
      </c>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5"/>
      <c r="BD194" s="85"/>
      <c r="BE194" s="85"/>
      <c r="BF194" s="85"/>
      <c r="BG194" s="85"/>
      <c r="BH194" s="85"/>
      <c r="BI194" s="85"/>
      <c r="BJ194" s="85"/>
      <c r="BK194" s="85"/>
      <c r="BL194" s="85"/>
      <c r="BM194" s="85"/>
      <c r="BN194" s="85"/>
      <c r="BO194" s="85"/>
      <c r="BP194" s="85"/>
    </row>
    <row r="195" spans="1:68" x14ac:dyDescent="0.25">
      <c r="A195" s="88" t="str">
        <f t="shared" si="61"/>
        <v>G&amp;A</v>
      </c>
      <c r="B195" s="96" t="s">
        <v>109</v>
      </c>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row>
    <row r="196" spans="1:68" x14ac:dyDescent="0.25">
      <c r="A196" s="88" t="str">
        <f t="shared" si="61"/>
        <v>G&amp;A</v>
      </c>
      <c r="B196" s="96" t="s">
        <v>110</v>
      </c>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row>
    <row r="197" spans="1:68" x14ac:dyDescent="0.25">
      <c r="A197" s="88" t="str">
        <f t="shared" si="61"/>
        <v>G&amp;A</v>
      </c>
      <c r="B197" s="96" t="s">
        <v>111</v>
      </c>
      <c r="I197" s="100"/>
      <c r="J197" s="100"/>
      <c r="K197" s="100"/>
      <c r="L197" s="100"/>
      <c r="M197" s="100"/>
      <c r="N197" s="100"/>
      <c r="O197" s="100"/>
      <c r="P197" s="100"/>
      <c r="Q197" s="100"/>
      <c r="R197" s="100"/>
      <c r="S197" s="100"/>
      <c r="T197" s="100"/>
      <c r="U197" s="100"/>
      <c r="V197" s="10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row>
    <row r="200" spans="1:68" x14ac:dyDescent="0.25">
      <c r="B200" s="87" t="str">
        <f>B52</f>
        <v>Support</v>
      </c>
      <c r="C200" s="91" t="s">
        <v>122</v>
      </c>
      <c r="D200" s="72"/>
      <c r="E200" s="92" t="s">
        <v>123</v>
      </c>
      <c r="F200" s="93" t="s">
        <v>124</v>
      </c>
      <c r="G200" s="93" t="s">
        <v>125</v>
      </c>
      <c r="H200" s="94" t="s">
        <v>126</v>
      </c>
      <c r="I200" s="86">
        <f>I$6</f>
        <v>42370</v>
      </c>
      <c r="J200" s="86">
        <f t="shared" ref="J200:BP200" si="62">J$6</f>
        <v>42401</v>
      </c>
      <c r="K200" s="86">
        <f t="shared" si="62"/>
        <v>42430</v>
      </c>
      <c r="L200" s="86">
        <f t="shared" si="62"/>
        <v>42461</v>
      </c>
      <c r="M200" s="86">
        <f t="shared" si="62"/>
        <v>42491</v>
      </c>
      <c r="N200" s="86">
        <f t="shared" si="62"/>
        <v>42522</v>
      </c>
      <c r="O200" s="86">
        <f t="shared" si="62"/>
        <v>42552</v>
      </c>
      <c r="P200" s="86">
        <f t="shared" si="62"/>
        <v>42583</v>
      </c>
      <c r="Q200" s="86">
        <f t="shared" si="62"/>
        <v>42614</v>
      </c>
      <c r="R200" s="86">
        <f t="shared" si="62"/>
        <v>42644</v>
      </c>
      <c r="S200" s="86">
        <f t="shared" si="62"/>
        <v>42675</v>
      </c>
      <c r="T200" s="86">
        <f t="shared" si="62"/>
        <v>42705</v>
      </c>
      <c r="U200" s="86">
        <f t="shared" si="62"/>
        <v>42736</v>
      </c>
      <c r="V200" s="86">
        <f t="shared" si="62"/>
        <v>42767</v>
      </c>
      <c r="W200" s="86">
        <f t="shared" si="62"/>
        <v>42795</v>
      </c>
      <c r="X200" s="86">
        <f t="shared" si="62"/>
        <v>42826</v>
      </c>
      <c r="Y200" s="86">
        <f t="shared" si="62"/>
        <v>42856</v>
      </c>
      <c r="Z200" s="86">
        <f t="shared" si="62"/>
        <v>42887</v>
      </c>
      <c r="AA200" s="86">
        <f t="shared" si="62"/>
        <v>42917</v>
      </c>
      <c r="AB200" s="86">
        <f t="shared" si="62"/>
        <v>42948</v>
      </c>
      <c r="AC200" s="86">
        <f t="shared" si="62"/>
        <v>42979</v>
      </c>
      <c r="AD200" s="86">
        <f t="shared" si="62"/>
        <v>43009</v>
      </c>
      <c r="AE200" s="86">
        <f t="shared" si="62"/>
        <v>43040</v>
      </c>
      <c r="AF200" s="86">
        <f t="shared" si="62"/>
        <v>43070</v>
      </c>
      <c r="AG200" s="86">
        <f t="shared" si="62"/>
        <v>43101</v>
      </c>
      <c r="AH200" s="86">
        <f t="shared" si="62"/>
        <v>43132</v>
      </c>
      <c r="AI200" s="86">
        <f t="shared" si="62"/>
        <v>43160</v>
      </c>
      <c r="AJ200" s="86">
        <f t="shared" si="62"/>
        <v>43191</v>
      </c>
      <c r="AK200" s="86">
        <f t="shared" si="62"/>
        <v>43221</v>
      </c>
      <c r="AL200" s="86">
        <f t="shared" si="62"/>
        <v>43252</v>
      </c>
      <c r="AM200" s="86">
        <f t="shared" si="62"/>
        <v>43282</v>
      </c>
      <c r="AN200" s="86">
        <f t="shared" si="62"/>
        <v>43313</v>
      </c>
      <c r="AO200" s="86">
        <f t="shared" si="62"/>
        <v>43344</v>
      </c>
      <c r="AP200" s="86">
        <f t="shared" si="62"/>
        <v>43374</v>
      </c>
      <c r="AQ200" s="86">
        <f t="shared" si="62"/>
        <v>43405</v>
      </c>
      <c r="AR200" s="86">
        <f t="shared" si="62"/>
        <v>43435</v>
      </c>
      <c r="AS200" s="86">
        <f t="shared" si="62"/>
        <v>43466</v>
      </c>
      <c r="AT200" s="86">
        <f t="shared" si="62"/>
        <v>43497</v>
      </c>
      <c r="AU200" s="86">
        <f t="shared" si="62"/>
        <v>43525</v>
      </c>
      <c r="AV200" s="86">
        <f t="shared" si="62"/>
        <v>43556</v>
      </c>
      <c r="AW200" s="86">
        <f t="shared" si="62"/>
        <v>43586</v>
      </c>
      <c r="AX200" s="86">
        <f t="shared" si="62"/>
        <v>43617</v>
      </c>
      <c r="AY200" s="86">
        <f t="shared" si="62"/>
        <v>43647</v>
      </c>
      <c r="AZ200" s="86">
        <f t="shared" si="62"/>
        <v>43678</v>
      </c>
      <c r="BA200" s="86">
        <f t="shared" si="62"/>
        <v>43709</v>
      </c>
      <c r="BB200" s="86">
        <f t="shared" si="62"/>
        <v>43739</v>
      </c>
      <c r="BC200" s="86">
        <f t="shared" si="62"/>
        <v>43770</v>
      </c>
      <c r="BD200" s="86">
        <f t="shared" si="62"/>
        <v>43800</v>
      </c>
      <c r="BE200" s="86">
        <f t="shared" si="62"/>
        <v>43831</v>
      </c>
      <c r="BF200" s="86">
        <f t="shared" si="62"/>
        <v>43862</v>
      </c>
      <c r="BG200" s="86">
        <f t="shared" si="62"/>
        <v>43891</v>
      </c>
      <c r="BH200" s="86">
        <f t="shared" si="62"/>
        <v>43922</v>
      </c>
      <c r="BI200" s="86">
        <f t="shared" si="62"/>
        <v>43952</v>
      </c>
      <c r="BJ200" s="86">
        <f t="shared" si="62"/>
        <v>43983</v>
      </c>
      <c r="BK200" s="86">
        <f t="shared" si="62"/>
        <v>44013</v>
      </c>
      <c r="BL200" s="86">
        <f t="shared" si="62"/>
        <v>44044</v>
      </c>
      <c r="BM200" s="86">
        <f t="shared" si="62"/>
        <v>44075</v>
      </c>
      <c r="BN200" s="86">
        <f t="shared" si="62"/>
        <v>44105</v>
      </c>
      <c r="BO200" s="86">
        <f t="shared" si="62"/>
        <v>44136</v>
      </c>
      <c r="BP200" s="86">
        <f t="shared" si="62"/>
        <v>44166</v>
      </c>
    </row>
    <row r="202" spans="1:68" x14ac:dyDescent="0.25">
      <c r="A202" s="88" t="str">
        <f>$B$200</f>
        <v>Support</v>
      </c>
      <c r="B202" s="96" t="s">
        <v>85</v>
      </c>
      <c r="C202" s="74" t="s">
        <v>258</v>
      </c>
      <c r="E202" s="79" t="s">
        <v>132</v>
      </c>
      <c r="F202" s="98">
        <v>42370</v>
      </c>
      <c r="G202" s="98">
        <v>44196</v>
      </c>
      <c r="H202" s="97">
        <v>50</v>
      </c>
      <c r="I202" s="85">
        <f t="shared" ref="I202:BP202" si="63">IF(AND($F202&lt;=I$6,$G202&gt;=I$7),$H202,0)</f>
        <v>50</v>
      </c>
      <c r="J202" s="85">
        <f t="shared" si="63"/>
        <v>50</v>
      </c>
      <c r="K202" s="85">
        <f t="shared" si="63"/>
        <v>50</v>
      </c>
      <c r="L202" s="85">
        <f t="shared" si="63"/>
        <v>50</v>
      </c>
      <c r="M202" s="85">
        <f t="shared" si="63"/>
        <v>50</v>
      </c>
      <c r="N202" s="85">
        <f t="shared" si="63"/>
        <v>50</v>
      </c>
      <c r="O202" s="85">
        <f t="shared" si="63"/>
        <v>50</v>
      </c>
      <c r="P202" s="85">
        <f t="shared" si="63"/>
        <v>50</v>
      </c>
      <c r="Q202" s="85">
        <f t="shared" si="63"/>
        <v>50</v>
      </c>
      <c r="R202" s="85">
        <f t="shared" si="63"/>
        <v>50</v>
      </c>
      <c r="S202" s="85">
        <f t="shared" si="63"/>
        <v>50</v>
      </c>
      <c r="T202" s="85">
        <f t="shared" si="63"/>
        <v>50</v>
      </c>
      <c r="U202" s="85">
        <f t="shared" si="63"/>
        <v>50</v>
      </c>
      <c r="V202" s="85">
        <f t="shared" si="63"/>
        <v>50</v>
      </c>
      <c r="W202" s="85">
        <f t="shared" si="63"/>
        <v>50</v>
      </c>
      <c r="X202" s="85">
        <f t="shared" si="63"/>
        <v>50</v>
      </c>
      <c r="Y202" s="85">
        <f t="shared" si="63"/>
        <v>50</v>
      </c>
      <c r="Z202" s="85">
        <f t="shared" si="63"/>
        <v>50</v>
      </c>
      <c r="AA202" s="85">
        <f t="shared" si="63"/>
        <v>50</v>
      </c>
      <c r="AB202" s="85">
        <f t="shared" si="63"/>
        <v>50</v>
      </c>
      <c r="AC202" s="85">
        <f t="shared" si="63"/>
        <v>50</v>
      </c>
      <c r="AD202" s="85">
        <f t="shared" si="63"/>
        <v>50</v>
      </c>
      <c r="AE202" s="85">
        <f t="shared" si="63"/>
        <v>50</v>
      </c>
      <c r="AF202" s="85">
        <f t="shared" si="63"/>
        <v>50</v>
      </c>
      <c r="AG202" s="85">
        <f t="shared" si="63"/>
        <v>50</v>
      </c>
      <c r="AH202" s="85">
        <f t="shared" si="63"/>
        <v>50</v>
      </c>
      <c r="AI202" s="85">
        <f t="shared" si="63"/>
        <v>50</v>
      </c>
      <c r="AJ202" s="85">
        <f t="shared" si="63"/>
        <v>50</v>
      </c>
      <c r="AK202" s="85">
        <f t="shared" si="63"/>
        <v>50</v>
      </c>
      <c r="AL202" s="85">
        <f t="shared" si="63"/>
        <v>50</v>
      </c>
      <c r="AM202" s="85">
        <f t="shared" si="63"/>
        <v>50</v>
      </c>
      <c r="AN202" s="85">
        <f t="shared" si="63"/>
        <v>50</v>
      </c>
      <c r="AO202" s="85">
        <f t="shared" si="63"/>
        <v>50</v>
      </c>
      <c r="AP202" s="85">
        <f t="shared" si="63"/>
        <v>50</v>
      </c>
      <c r="AQ202" s="85">
        <f t="shared" si="63"/>
        <v>50</v>
      </c>
      <c r="AR202" s="85">
        <f t="shared" si="63"/>
        <v>50</v>
      </c>
      <c r="AS202" s="85">
        <f t="shared" si="63"/>
        <v>50</v>
      </c>
      <c r="AT202" s="85">
        <f t="shared" si="63"/>
        <v>50</v>
      </c>
      <c r="AU202" s="85">
        <f t="shared" si="63"/>
        <v>50</v>
      </c>
      <c r="AV202" s="85">
        <f t="shared" si="63"/>
        <v>50</v>
      </c>
      <c r="AW202" s="85">
        <f t="shared" si="63"/>
        <v>50</v>
      </c>
      <c r="AX202" s="85">
        <f t="shared" si="63"/>
        <v>50</v>
      </c>
      <c r="AY202" s="85">
        <f t="shared" si="63"/>
        <v>50</v>
      </c>
      <c r="AZ202" s="85">
        <f t="shared" si="63"/>
        <v>50</v>
      </c>
      <c r="BA202" s="85">
        <f t="shared" si="63"/>
        <v>50</v>
      </c>
      <c r="BB202" s="85">
        <f t="shared" si="63"/>
        <v>50</v>
      </c>
      <c r="BC202" s="85">
        <f t="shared" si="63"/>
        <v>50</v>
      </c>
      <c r="BD202" s="85">
        <f t="shared" si="63"/>
        <v>50</v>
      </c>
      <c r="BE202" s="85">
        <f t="shared" si="63"/>
        <v>50</v>
      </c>
      <c r="BF202" s="85">
        <f t="shared" si="63"/>
        <v>50</v>
      </c>
      <c r="BG202" s="85">
        <f t="shared" si="63"/>
        <v>50</v>
      </c>
      <c r="BH202" s="85">
        <f t="shared" si="63"/>
        <v>50</v>
      </c>
      <c r="BI202" s="85">
        <f t="shared" si="63"/>
        <v>50</v>
      </c>
      <c r="BJ202" s="85">
        <f t="shared" si="63"/>
        <v>50</v>
      </c>
      <c r="BK202" s="85">
        <f t="shared" si="63"/>
        <v>50</v>
      </c>
      <c r="BL202" s="85">
        <f t="shared" si="63"/>
        <v>50</v>
      </c>
      <c r="BM202" s="85">
        <f t="shared" si="63"/>
        <v>50</v>
      </c>
      <c r="BN202" s="85">
        <f t="shared" si="63"/>
        <v>50</v>
      </c>
      <c r="BO202" s="85">
        <f t="shared" si="63"/>
        <v>50</v>
      </c>
      <c r="BP202" s="85">
        <f t="shared" si="63"/>
        <v>50</v>
      </c>
    </row>
    <row r="203" spans="1:68" x14ac:dyDescent="0.25">
      <c r="A203" s="88" t="str">
        <f t="shared" ref="A203:A226" si="64">$B$200</f>
        <v>Support</v>
      </c>
      <c r="B203" s="96" t="s">
        <v>86</v>
      </c>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R203" s="99"/>
      <c r="AS203" s="99"/>
      <c r="AT203" s="99"/>
      <c r="AU203" s="99"/>
      <c r="AV203" s="99"/>
      <c r="AW203" s="99"/>
      <c r="AX203" s="99"/>
      <c r="AY203" s="99"/>
      <c r="AZ203" s="99"/>
      <c r="BA203" s="99"/>
      <c r="BB203" s="99"/>
      <c r="BC203" s="99"/>
      <c r="BD203" s="99"/>
      <c r="BE203" s="99"/>
      <c r="BF203" s="99"/>
      <c r="BG203" s="99"/>
      <c r="BH203" s="99"/>
      <c r="BI203" s="99"/>
      <c r="BJ203" s="99"/>
      <c r="BK203" s="99"/>
      <c r="BL203" s="99"/>
      <c r="BM203" s="99"/>
      <c r="BN203" s="99"/>
      <c r="BO203" s="99"/>
      <c r="BP203" s="99"/>
    </row>
    <row r="204" spans="1:68" x14ac:dyDescent="0.25">
      <c r="A204" s="88" t="str">
        <f t="shared" si="64"/>
        <v>Support</v>
      </c>
      <c r="B204" s="96" t="s">
        <v>88</v>
      </c>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99"/>
      <c r="AR204" s="99"/>
      <c r="AS204" s="99"/>
      <c r="AT204" s="99"/>
      <c r="AU204" s="99"/>
      <c r="AV204" s="99"/>
      <c r="AW204" s="99"/>
      <c r="AX204" s="99"/>
      <c r="AY204" s="99"/>
      <c r="AZ204" s="99"/>
      <c r="BA204" s="99"/>
      <c r="BB204" s="99"/>
      <c r="BC204" s="99"/>
      <c r="BD204" s="99"/>
      <c r="BE204" s="99"/>
      <c r="BF204" s="99"/>
      <c r="BG204" s="99"/>
      <c r="BH204" s="99"/>
      <c r="BI204" s="99"/>
      <c r="BJ204" s="99"/>
      <c r="BK204" s="99"/>
      <c r="BL204" s="99"/>
      <c r="BM204" s="99"/>
      <c r="BN204" s="99"/>
      <c r="BO204" s="99"/>
      <c r="BP204" s="99"/>
    </row>
    <row r="205" spans="1:68" x14ac:dyDescent="0.25">
      <c r="A205" s="88" t="str">
        <f t="shared" si="64"/>
        <v>Support</v>
      </c>
      <c r="B205" s="96" t="s">
        <v>89</v>
      </c>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c r="BI205" s="80"/>
      <c r="BJ205" s="80"/>
      <c r="BK205" s="80"/>
      <c r="BL205" s="80"/>
      <c r="BM205" s="80"/>
      <c r="BN205" s="80"/>
      <c r="BO205" s="80"/>
      <c r="BP205" s="80"/>
    </row>
    <row r="206" spans="1:68" x14ac:dyDescent="0.25">
      <c r="A206" s="88" t="str">
        <f t="shared" si="64"/>
        <v>Support</v>
      </c>
      <c r="B206" s="96" t="s">
        <v>90</v>
      </c>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c r="AG206" s="99"/>
      <c r="AH206" s="99"/>
      <c r="AI206" s="99"/>
      <c r="AJ206" s="99"/>
      <c r="AK206" s="99"/>
      <c r="AL206" s="99"/>
      <c r="AM206" s="99"/>
      <c r="AN206" s="99"/>
      <c r="AO206" s="99"/>
      <c r="AP206" s="99"/>
      <c r="AQ206" s="99"/>
      <c r="AR206" s="99"/>
      <c r="AS206" s="99"/>
      <c r="AT206" s="99"/>
      <c r="AU206" s="99"/>
      <c r="AV206" s="99"/>
      <c r="AW206" s="99"/>
      <c r="AX206" s="99"/>
      <c r="AY206" s="99"/>
      <c r="AZ206" s="99"/>
      <c r="BA206" s="99"/>
      <c r="BB206" s="99"/>
      <c r="BC206" s="99"/>
      <c r="BD206" s="99"/>
      <c r="BE206" s="99"/>
      <c r="BF206" s="99"/>
      <c r="BG206" s="99"/>
      <c r="BH206" s="99"/>
      <c r="BI206" s="99"/>
      <c r="BJ206" s="99"/>
      <c r="BK206" s="99"/>
      <c r="BL206" s="99"/>
      <c r="BM206" s="99"/>
      <c r="BN206" s="99"/>
      <c r="BO206" s="99"/>
      <c r="BP206" s="99"/>
    </row>
    <row r="207" spans="1:68" x14ac:dyDescent="0.25">
      <c r="A207" s="88" t="str">
        <f t="shared" si="64"/>
        <v>Support</v>
      </c>
      <c r="B207" s="96" t="s">
        <v>91</v>
      </c>
    </row>
    <row r="208" spans="1:68" x14ac:dyDescent="0.25">
      <c r="A208" s="88" t="str">
        <f t="shared" si="64"/>
        <v>Support</v>
      </c>
      <c r="B208" s="96" t="s">
        <v>92</v>
      </c>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row>
    <row r="209" spans="1:68" x14ac:dyDescent="0.25">
      <c r="A209" s="88" t="str">
        <f t="shared" si="64"/>
        <v>Support</v>
      </c>
      <c r="B209" s="96" t="s">
        <v>93</v>
      </c>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G209" s="99"/>
      <c r="AH209" s="99"/>
      <c r="AI209" s="99"/>
      <c r="AJ209" s="99"/>
      <c r="AK209" s="99"/>
      <c r="AL209" s="99"/>
      <c r="AM209" s="99"/>
      <c r="AN209" s="99"/>
      <c r="AO209" s="99"/>
      <c r="AP209" s="99"/>
      <c r="AQ209" s="99"/>
      <c r="AR209" s="99"/>
      <c r="AS209" s="99"/>
      <c r="AT209" s="99"/>
      <c r="AU209" s="99"/>
      <c r="AV209" s="99"/>
      <c r="AW209" s="99"/>
      <c r="AX209" s="99"/>
      <c r="AY209" s="99"/>
      <c r="AZ209" s="99"/>
      <c r="BA209" s="99"/>
      <c r="BB209" s="99"/>
      <c r="BC209" s="99"/>
      <c r="BD209" s="99"/>
      <c r="BE209" s="99"/>
      <c r="BF209" s="99"/>
      <c r="BG209" s="99"/>
      <c r="BH209" s="99"/>
      <c r="BI209" s="99"/>
      <c r="BJ209" s="99"/>
      <c r="BK209" s="99"/>
      <c r="BL209" s="99"/>
      <c r="BM209" s="99"/>
      <c r="BN209" s="99"/>
      <c r="BO209" s="99"/>
      <c r="BP209" s="99"/>
    </row>
    <row r="210" spans="1:68" x14ac:dyDescent="0.25">
      <c r="A210" s="88" t="str">
        <f t="shared" si="64"/>
        <v>Support</v>
      </c>
      <c r="B210" s="96" t="s">
        <v>94</v>
      </c>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row>
    <row r="211" spans="1:68" x14ac:dyDescent="0.25">
      <c r="A211" s="88" t="str">
        <f t="shared" si="64"/>
        <v>Support</v>
      </c>
      <c r="B211" s="96" t="s">
        <v>95</v>
      </c>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row>
    <row r="212" spans="1:68" x14ac:dyDescent="0.25">
      <c r="A212" s="88" t="str">
        <f t="shared" si="64"/>
        <v>Support</v>
      </c>
      <c r="B212" s="96" t="s">
        <v>96</v>
      </c>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row>
    <row r="213" spans="1:68" x14ac:dyDescent="0.25">
      <c r="A213" s="88" t="str">
        <f t="shared" si="64"/>
        <v>Support</v>
      </c>
      <c r="B213" s="96" t="s">
        <v>97</v>
      </c>
      <c r="I213" s="85"/>
      <c r="J213" s="85"/>
      <c r="K213" s="85"/>
      <c r="L213" s="85"/>
      <c r="M213" s="85"/>
      <c r="N213" s="85"/>
      <c r="O213" s="85"/>
      <c r="P213" s="85"/>
      <c r="Q213" s="85"/>
      <c r="R213" s="85"/>
      <c r="S213" s="85"/>
      <c r="T213" s="85"/>
      <c r="U213" s="80"/>
      <c r="V213" s="80"/>
      <c r="W213" s="80"/>
      <c r="X213" s="80"/>
      <c r="Y213" s="80"/>
      <c r="Z213" s="80"/>
      <c r="AA213" s="80"/>
      <c r="AB213" s="80"/>
      <c r="AC213" s="80"/>
      <c r="AD213" s="80"/>
      <c r="AE213" s="80"/>
      <c r="AF213" s="80"/>
      <c r="AG213" s="85"/>
      <c r="AH213" s="85"/>
      <c r="AI213" s="85"/>
      <c r="AJ213" s="85"/>
      <c r="AK213" s="85"/>
      <c r="AL213" s="85"/>
      <c r="AM213" s="85"/>
      <c r="AN213" s="85"/>
      <c r="AO213" s="85"/>
      <c r="AP213" s="85"/>
      <c r="AQ213" s="85"/>
      <c r="AR213" s="85"/>
      <c r="AS213" s="85"/>
      <c r="AT213" s="85"/>
      <c r="AU213" s="85"/>
      <c r="AV213" s="85"/>
      <c r="AW213" s="85"/>
      <c r="AX213" s="85"/>
      <c r="AY213" s="85"/>
      <c r="AZ213" s="85"/>
      <c r="BA213" s="85"/>
      <c r="BB213" s="85"/>
      <c r="BC213" s="85"/>
      <c r="BD213" s="85"/>
      <c r="BE213" s="85"/>
      <c r="BF213" s="85"/>
      <c r="BG213" s="85"/>
      <c r="BH213" s="85"/>
      <c r="BI213" s="85"/>
      <c r="BJ213" s="85"/>
      <c r="BK213" s="85"/>
      <c r="BL213" s="85"/>
      <c r="BM213" s="85"/>
      <c r="BN213" s="85"/>
      <c r="BO213" s="85"/>
      <c r="BP213" s="85"/>
    </row>
    <row r="214" spans="1:68" x14ac:dyDescent="0.25">
      <c r="A214" s="88" t="str">
        <f t="shared" si="64"/>
        <v>Support</v>
      </c>
      <c r="B214" s="96" t="s">
        <v>98</v>
      </c>
      <c r="I214" s="85"/>
      <c r="J214" s="85"/>
      <c r="K214" s="85"/>
      <c r="L214" s="85"/>
      <c r="M214" s="85"/>
      <c r="N214" s="85"/>
      <c r="O214" s="85"/>
      <c r="P214" s="85"/>
      <c r="Q214" s="85"/>
      <c r="R214" s="85"/>
      <c r="S214" s="85"/>
      <c r="T214" s="85"/>
      <c r="U214" s="80"/>
      <c r="V214" s="80"/>
      <c r="W214" s="80"/>
      <c r="X214" s="80"/>
      <c r="Y214" s="80"/>
      <c r="Z214" s="80"/>
      <c r="AA214" s="80"/>
      <c r="AB214" s="80"/>
      <c r="AC214" s="80"/>
      <c r="AD214" s="80"/>
      <c r="AE214" s="80"/>
      <c r="AF214" s="80"/>
      <c r="AG214" s="85"/>
      <c r="AH214" s="85"/>
      <c r="AI214" s="85"/>
      <c r="AJ214" s="85"/>
      <c r="AK214" s="85"/>
      <c r="AL214" s="85"/>
      <c r="AM214" s="85"/>
      <c r="AN214" s="85"/>
      <c r="AO214" s="85"/>
      <c r="AP214" s="85"/>
      <c r="AQ214" s="85"/>
      <c r="AR214" s="85"/>
      <c r="AS214" s="85"/>
      <c r="AT214" s="85"/>
      <c r="AU214" s="85"/>
      <c r="AV214" s="85"/>
      <c r="AW214" s="85"/>
      <c r="AX214" s="85"/>
      <c r="AY214" s="85"/>
      <c r="AZ214" s="85"/>
      <c r="BA214" s="85"/>
      <c r="BB214" s="85"/>
      <c r="BC214" s="85"/>
      <c r="BD214" s="85"/>
      <c r="BE214" s="85"/>
      <c r="BF214" s="85"/>
      <c r="BG214" s="85"/>
      <c r="BH214" s="85"/>
      <c r="BI214" s="85"/>
      <c r="BJ214" s="85"/>
      <c r="BK214" s="85"/>
      <c r="BL214" s="85"/>
      <c r="BM214" s="85"/>
      <c r="BN214" s="85"/>
      <c r="BO214" s="85"/>
      <c r="BP214" s="85"/>
    </row>
    <row r="215" spans="1:68" x14ac:dyDescent="0.25">
      <c r="A215" s="88" t="str">
        <f t="shared" si="64"/>
        <v>Support</v>
      </c>
      <c r="B215" s="96" t="s">
        <v>99</v>
      </c>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row>
    <row r="216" spans="1:68" x14ac:dyDescent="0.25">
      <c r="A216" s="88" t="str">
        <f t="shared" si="64"/>
        <v>Support</v>
      </c>
      <c r="B216" s="96" t="s">
        <v>100</v>
      </c>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row>
    <row r="217" spans="1:68" x14ac:dyDescent="0.25">
      <c r="A217" s="88" t="str">
        <f t="shared" si="64"/>
        <v>Support</v>
      </c>
      <c r="B217" s="96" t="s">
        <v>101</v>
      </c>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row>
    <row r="218" spans="1:68" x14ac:dyDescent="0.25">
      <c r="A218" s="88" t="str">
        <f t="shared" si="64"/>
        <v>Support</v>
      </c>
      <c r="B218" s="96" t="s">
        <v>102</v>
      </c>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row>
    <row r="219" spans="1:68" x14ac:dyDescent="0.25">
      <c r="A219" s="88" t="str">
        <f t="shared" si="64"/>
        <v>Support</v>
      </c>
      <c r="B219" s="96" t="s">
        <v>103</v>
      </c>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row>
    <row r="220" spans="1:68" x14ac:dyDescent="0.25">
      <c r="A220" s="88" t="str">
        <f t="shared" si="64"/>
        <v>Support</v>
      </c>
      <c r="B220" s="96" t="s">
        <v>104</v>
      </c>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80"/>
      <c r="BO220" s="80"/>
      <c r="BP220" s="80"/>
    </row>
    <row r="221" spans="1:68" x14ac:dyDescent="0.25">
      <c r="A221" s="88" t="str">
        <f t="shared" si="64"/>
        <v>Support</v>
      </c>
      <c r="B221" s="96" t="s">
        <v>105</v>
      </c>
      <c r="U221" s="80"/>
      <c r="V221" s="80"/>
      <c r="W221" s="80"/>
      <c r="X221" s="80"/>
      <c r="Y221" s="80"/>
      <c r="Z221" s="80"/>
      <c r="AA221" s="80"/>
      <c r="AB221" s="80"/>
      <c r="AC221" s="80"/>
      <c r="AD221" s="80"/>
      <c r="AE221" s="80"/>
      <c r="AF221" s="80"/>
    </row>
    <row r="222" spans="1:68" x14ac:dyDescent="0.25">
      <c r="A222" s="88" t="str">
        <f t="shared" si="64"/>
        <v>Support</v>
      </c>
      <c r="B222" s="96" t="s">
        <v>106</v>
      </c>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row>
    <row r="223" spans="1:68" x14ac:dyDescent="0.25">
      <c r="A223" s="88" t="str">
        <f t="shared" si="64"/>
        <v>Support</v>
      </c>
      <c r="B223" s="96" t="s">
        <v>107</v>
      </c>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c r="AG223" s="85"/>
      <c r="AH223" s="85"/>
      <c r="AI223" s="85"/>
      <c r="AJ223" s="85"/>
      <c r="AK223" s="85"/>
      <c r="AL223" s="85"/>
      <c r="AM223" s="85"/>
      <c r="AN223" s="85"/>
      <c r="AO223" s="85"/>
      <c r="AP223" s="85"/>
      <c r="AQ223" s="85"/>
      <c r="AR223" s="85"/>
      <c r="AS223" s="85"/>
      <c r="AT223" s="85"/>
      <c r="AU223" s="85"/>
      <c r="AV223" s="85"/>
      <c r="AW223" s="85"/>
      <c r="AX223" s="85"/>
      <c r="AY223" s="85"/>
      <c r="AZ223" s="85"/>
      <c r="BA223" s="85"/>
      <c r="BB223" s="85"/>
      <c r="BC223" s="85"/>
      <c r="BD223" s="85"/>
      <c r="BE223" s="85"/>
      <c r="BF223" s="85"/>
      <c r="BG223" s="85"/>
      <c r="BH223" s="85"/>
      <c r="BI223" s="85"/>
      <c r="BJ223" s="85"/>
      <c r="BK223" s="85"/>
      <c r="BL223" s="85"/>
      <c r="BM223" s="85"/>
      <c r="BN223" s="85"/>
      <c r="BO223" s="85"/>
      <c r="BP223" s="85"/>
    </row>
    <row r="224" spans="1:68" x14ac:dyDescent="0.25">
      <c r="A224" s="88" t="str">
        <f t="shared" si="64"/>
        <v>Support</v>
      </c>
      <c r="B224" s="96" t="s">
        <v>108</v>
      </c>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row>
    <row r="225" spans="1:68" x14ac:dyDescent="0.25">
      <c r="A225" s="88" t="str">
        <f t="shared" si="64"/>
        <v>Support</v>
      </c>
      <c r="B225" s="96" t="s">
        <v>109</v>
      </c>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row>
    <row r="226" spans="1:68" x14ac:dyDescent="0.25">
      <c r="A226" s="88" t="str">
        <f t="shared" si="64"/>
        <v>Support</v>
      </c>
      <c r="B226" s="96" t="s">
        <v>110</v>
      </c>
      <c r="I226" s="100"/>
      <c r="J226" s="100"/>
      <c r="K226" s="100"/>
      <c r="L226" s="100"/>
      <c r="M226" s="100"/>
      <c r="N226" s="100"/>
      <c r="O226" s="100"/>
      <c r="P226" s="100"/>
      <c r="Q226" s="100"/>
      <c r="R226" s="100"/>
      <c r="S226" s="100"/>
      <c r="T226" s="100"/>
      <c r="U226" s="100"/>
      <c r="V226" s="10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row>
    <row r="229" spans="1:68" x14ac:dyDescent="0.25">
      <c r="B229" s="87" t="str">
        <f>B53</f>
        <v>Services</v>
      </c>
      <c r="C229" s="91" t="s">
        <v>122</v>
      </c>
      <c r="D229" s="72"/>
      <c r="E229" s="92" t="s">
        <v>123</v>
      </c>
      <c r="F229" s="93" t="s">
        <v>124</v>
      </c>
      <c r="G229" s="93" t="s">
        <v>125</v>
      </c>
      <c r="H229" s="94" t="s">
        <v>126</v>
      </c>
      <c r="I229" s="86">
        <f>I$6</f>
        <v>42370</v>
      </c>
      <c r="J229" s="86">
        <f t="shared" ref="J229:BP229" si="65">J$6</f>
        <v>42401</v>
      </c>
      <c r="K229" s="86">
        <f t="shared" si="65"/>
        <v>42430</v>
      </c>
      <c r="L229" s="86">
        <f t="shared" si="65"/>
        <v>42461</v>
      </c>
      <c r="M229" s="86">
        <f t="shared" si="65"/>
        <v>42491</v>
      </c>
      <c r="N229" s="86">
        <f t="shared" si="65"/>
        <v>42522</v>
      </c>
      <c r="O229" s="86">
        <f t="shared" si="65"/>
        <v>42552</v>
      </c>
      <c r="P229" s="86">
        <f t="shared" si="65"/>
        <v>42583</v>
      </c>
      <c r="Q229" s="86">
        <f t="shared" si="65"/>
        <v>42614</v>
      </c>
      <c r="R229" s="86">
        <f t="shared" si="65"/>
        <v>42644</v>
      </c>
      <c r="S229" s="86">
        <f t="shared" si="65"/>
        <v>42675</v>
      </c>
      <c r="T229" s="86">
        <f t="shared" si="65"/>
        <v>42705</v>
      </c>
      <c r="U229" s="86">
        <f t="shared" si="65"/>
        <v>42736</v>
      </c>
      <c r="V229" s="86">
        <f t="shared" si="65"/>
        <v>42767</v>
      </c>
      <c r="W229" s="86">
        <f t="shared" si="65"/>
        <v>42795</v>
      </c>
      <c r="X229" s="86">
        <f t="shared" si="65"/>
        <v>42826</v>
      </c>
      <c r="Y229" s="86">
        <f t="shared" si="65"/>
        <v>42856</v>
      </c>
      <c r="Z229" s="86">
        <f t="shared" si="65"/>
        <v>42887</v>
      </c>
      <c r="AA229" s="86">
        <f t="shared" si="65"/>
        <v>42917</v>
      </c>
      <c r="AB229" s="86">
        <f t="shared" si="65"/>
        <v>42948</v>
      </c>
      <c r="AC229" s="86">
        <f t="shared" si="65"/>
        <v>42979</v>
      </c>
      <c r="AD229" s="86">
        <f t="shared" si="65"/>
        <v>43009</v>
      </c>
      <c r="AE229" s="86">
        <f t="shared" si="65"/>
        <v>43040</v>
      </c>
      <c r="AF229" s="86">
        <f t="shared" si="65"/>
        <v>43070</v>
      </c>
      <c r="AG229" s="86">
        <f t="shared" si="65"/>
        <v>43101</v>
      </c>
      <c r="AH229" s="86">
        <f t="shared" si="65"/>
        <v>43132</v>
      </c>
      <c r="AI229" s="86">
        <f t="shared" si="65"/>
        <v>43160</v>
      </c>
      <c r="AJ229" s="86">
        <f t="shared" si="65"/>
        <v>43191</v>
      </c>
      <c r="AK229" s="86">
        <f t="shared" si="65"/>
        <v>43221</v>
      </c>
      <c r="AL229" s="86">
        <f t="shared" si="65"/>
        <v>43252</v>
      </c>
      <c r="AM229" s="86">
        <f t="shared" si="65"/>
        <v>43282</v>
      </c>
      <c r="AN229" s="86">
        <f t="shared" si="65"/>
        <v>43313</v>
      </c>
      <c r="AO229" s="86">
        <f t="shared" si="65"/>
        <v>43344</v>
      </c>
      <c r="AP229" s="86">
        <f t="shared" si="65"/>
        <v>43374</v>
      </c>
      <c r="AQ229" s="86">
        <f t="shared" si="65"/>
        <v>43405</v>
      </c>
      <c r="AR229" s="86">
        <f t="shared" si="65"/>
        <v>43435</v>
      </c>
      <c r="AS229" s="86">
        <f t="shared" si="65"/>
        <v>43466</v>
      </c>
      <c r="AT229" s="86">
        <f t="shared" si="65"/>
        <v>43497</v>
      </c>
      <c r="AU229" s="86">
        <f t="shared" si="65"/>
        <v>43525</v>
      </c>
      <c r="AV229" s="86">
        <f t="shared" si="65"/>
        <v>43556</v>
      </c>
      <c r="AW229" s="86">
        <f t="shared" si="65"/>
        <v>43586</v>
      </c>
      <c r="AX229" s="86">
        <f t="shared" si="65"/>
        <v>43617</v>
      </c>
      <c r="AY229" s="86">
        <f t="shared" si="65"/>
        <v>43647</v>
      </c>
      <c r="AZ229" s="86">
        <f t="shared" si="65"/>
        <v>43678</v>
      </c>
      <c r="BA229" s="86">
        <f t="shared" si="65"/>
        <v>43709</v>
      </c>
      <c r="BB229" s="86">
        <f t="shared" si="65"/>
        <v>43739</v>
      </c>
      <c r="BC229" s="86">
        <f t="shared" si="65"/>
        <v>43770</v>
      </c>
      <c r="BD229" s="86">
        <f t="shared" si="65"/>
        <v>43800</v>
      </c>
      <c r="BE229" s="86">
        <f t="shared" si="65"/>
        <v>43831</v>
      </c>
      <c r="BF229" s="86">
        <f t="shared" si="65"/>
        <v>43862</v>
      </c>
      <c r="BG229" s="86">
        <f t="shared" si="65"/>
        <v>43891</v>
      </c>
      <c r="BH229" s="86">
        <f t="shared" si="65"/>
        <v>43922</v>
      </c>
      <c r="BI229" s="86">
        <f t="shared" si="65"/>
        <v>43952</v>
      </c>
      <c r="BJ229" s="86">
        <f t="shared" si="65"/>
        <v>43983</v>
      </c>
      <c r="BK229" s="86">
        <f t="shared" si="65"/>
        <v>44013</v>
      </c>
      <c r="BL229" s="86">
        <f t="shared" si="65"/>
        <v>44044</v>
      </c>
      <c r="BM229" s="86">
        <f t="shared" si="65"/>
        <v>44075</v>
      </c>
      <c r="BN229" s="86">
        <f t="shared" si="65"/>
        <v>44105</v>
      </c>
      <c r="BO229" s="86">
        <f t="shared" si="65"/>
        <v>44136</v>
      </c>
      <c r="BP229" s="86">
        <f t="shared" si="65"/>
        <v>44166</v>
      </c>
    </row>
    <row r="231" spans="1:68" x14ac:dyDescent="0.25">
      <c r="A231" s="88" t="str">
        <f t="shared" ref="A231:A257" si="66">$B$229</f>
        <v>Services</v>
      </c>
      <c r="B231" s="96" t="s">
        <v>85</v>
      </c>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row>
    <row r="232" spans="1:68" x14ac:dyDescent="0.25">
      <c r="A232" s="88" t="str">
        <f t="shared" si="66"/>
        <v>Services</v>
      </c>
      <c r="B232" s="96" t="s">
        <v>86</v>
      </c>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c r="BB232" s="99"/>
      <c r="BC232" s="99"/>
      <c r="BD232" s="99"/>
      <c r="BE232" s="99"/>
      <c r="BF232" s="99"/>
      <c r="BG232" s="99"/>
      <c r="BH232" s="99"/>
      <c r="BI232" s="99"/>
      <c r="BJ232" s="99"/>
      <c r="BK232" s="99"/>
      <c r="BL232" s="99"/>
      <c r="BM232" s="99"/>
      <c r="BN232" s="99"/>
      <c r="BO232" s="99"/>
      <c r="BP232" s="99"/>
    </row>
    <row r="233" spans="1:68" x14ac:dyDescent="0.25">
      <c r="A233" s="88" t="str">
        <f t="shared" si="66"/>
        <v>Services</v>
      </c>
      <c r="B233" s="96" t="s">
        <v>88</v>
      </c>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c r="AI233" s="99"/>
      <c r="AJ233" s="99"/>
      <c r="AK233" s="99"/>
      <c r="AL233" s="99"/>
      <c r="AM233" s="99"/>
      <c r="AN233" s="99"/>
      <c r="AO233" s="99"/>
      <c r="AP233" s="99"/>
      <c r="AQ233" s="99"/>
      <c r="AR233" s="99"/>
      <c r="AS233" s="99"/>
      <c r="AT233" s="99"/>
      <c r="AU233" s="99"/>
      <c r="AV233" s="99"/>
      <c r="AW233" s="99"/>
      <c r="AX233" s="99"/>
      <c r="AY233" s="99"/>
      <c r="AZ233" s="99"/>
      <c r="BA233" s="99"/>
      <c r="BB233" s="99"/>
      <c r="BC233" s="99"/>
      <c r="BD233" s="99"/>
      <c r="BE233" s="99"/>
      <c r="BF233" s="99"/>
      <c r="BG233" s="99"/>
      <c r="BH233" s="99"/>
      <c r="BI233" s="99"/>
      <c r="BJ233" s="99"/>
      <c r="BK233" s="99"/>
      <c r="BL233" s="99"/>
      <c r="BM233" s="99"/>
      <c r="BN233" s="99"/>
      <c r="BO233" s="99"/>
      <c r="BP233" s="99"/>
    </row>
    <row r="234" spans="1:68" x14ac:dyDescent="0.25">
      <c r="A234" s="88" t="str">
        <f t="shared" si="66"/>
        <v>Services</v>
      </c>
      <c r="B234" s="96" t="s">
        <v>89</v>
      </c>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row>
    <row r="235" spans="1:68" x14ac:dyDescent="0.25">
      <c r="A235" s="88" t="str">
        <f t="shared" si="66"/>
        <v>Services</v>
      </c>
      <c r="B235" s="96" t="s">
        <v>90</v>
      </c>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9"/>
      <c r="AI235" s="99"/>
      <c r="AJ235" s="99"/>
      <c r="AK235" s="99"/>
      <c r="AL235" s="99"/>
      <c r="AM235" s="99"/>
      <c r="AN235" s="99"/>
      <c r="AO235" s="99"/>
      <c r="AP235" s="99"/>
      <c r="AQ235" s="99"/>
      <c r="AR235" s="99"/>
      <c r="AS235" s="99"/>
      <c r="AT235" s="99"/>
      <c r="AU235" s="99"/>
      <c r="AV235" s="99"/>
      <c r="AW235" s="99"/>
      <c r="AX235" s="99"/>
      <c r="AY235" s="99"/>
      <c r="AZ235" s="99"/>
      <c r="BA235" s="99"/>
      <c r="BB235" s="99"/>
      <c r="BC235" s="99"/>
      <c r="BD235" s="99"/>
      <c r="BE235" s="99"/>
      <c r="BF235" s="99"/>
      <c r="BG235" s="99"/>
      <c r="BH235" s="99"/>
      <c r="BI235" s="99"/>
      <c r="BJ235" s="99"/>
      <c r="BK235" s="99"/>
      <c r="BL235" s="99"/>
      <c r="BM235" s="99"/>
      <c r="BN235" s="99"/>
      <c r="BO235" s="99"/>
      <c r="BP235" s="99"/>
    </row>
    <row r="236" spans="1:68" x14ac:dyDescent="0.25">
      <c r="A236" s="88" t="str">
        <f t="shared" si="66"/>
        <v>Services</v>
      </c>
      <c r="B236" s="96" t="s">
        <v>91</v>
      </c>
    </row>
    <row r="237" spans="1:68" x14ac:dyDescent="0.25">
      <c r="A237" s="88" t="str">
        <f t="shared" si="66"/>
        <v>Services</v>
      </c>
      <c r="B237" s="96" t="s">
        <v>92</v>
      </c>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row>
    <row r="238" spans="1:68" x14ac:dyDescent="0.25">
      <c r="A238" s="88" t="str">
        <f t="shared" si="66"/>
        <v>Services</v>
      </c>
      <c r="B238" s="96" t="s">
        <v>93</v>
      </c>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9"/>
      <c r="AI238" s="99"/>
      <c r="AJ238" s="99"/>
      <c r="AK238" s="99"/>
      <c r="AL238" s="99"/>
      <c r="AM238" s="99"/>
      <c r="AN238" s="99"/>
      <c r="AO238" s="99"/>
      <c r="AP238" s="99"/>
      <c r="AQ238" s="99"/>
      <c r="AR238" s="99"/>
      <c r="AS238" s="99"/>
      <c r="AT238" s="99"/>
      <c r="AU238" s="99"/>
      <c r="AV238" s="99"/>
      <c r="AW238" s="99"/>
      <c r="AX238" s="99"/>
      <c r="AY238" s="99"/>
      <c r="AZ238" s="99"/>
      <c r="BA238" s="99"/>
      <c r="BB238" s="99"/>
      <c r="BC238" s="99"/>
      <c r="BD238" s="99"/>
      <c r="BE238" s="99"/>
      <c r="BF238" s="99"/>
      <c r="BG238" s="99"/>
      <c r="BH238" s="99"/>
      <c r="BI238" s="99"/>
      <c r="BJ238" s="99"/>
      <c r="BK238" s="99"/>
      <c r="BL238" s="99"/>
      <c r="BM238" s="99"/>
      <c r="BN238" s="99"/>
      <c r="BO238" s="99"/>
      <c r="BP238" s="99"/>
    </row>
    <row r="239" spans="1:68" x14ac:dyDescent="0.25">
      <c r="A239" s="88" t="str">
        <f t="shared" si="66"/>
        <v>Services</v>
      </c>
      <c r="B239" s="96" t="s">
        <v>94</v>
      </c>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row>
    <row r="240" spans="1:68" x14ac:dyDescent="0.25">
      <c r="A240" s="88" t="str">
        <f t="shared" si="66"/>
        <v>Services</v>
      </c>
      <c r="B240" s="96" t="s">
        <v>95</v>
      </c>
      <c r="I240" s="80"/>
    </row>
    <row r="241" spans="1:68" x14ac:dyDescent="0.25">
      <c r="A241" s="88" t="str">
        <f t="shared" si="66"/>
        <v>Services</v>
      </c>
      <c r="B241" s="96" t="s">
        <v>96</v>
      </c>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row>
    <row r="242" spans="1:68" x14ac:dyDescent="0.25">
      <c r="A242" s="88" t="str">
        <f t="shared" si="66"/>
        <v>Services</v>
      </c>
      <c r="B242" s="96" t="s">
        <v>97</v>
      </c>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row>
    <row r="243" spans="1:68" x14ac:dyDescent="0.25">
      <c r="A243" s="88" t="str">
        <f t="shared" si="66"/>
        <v>Services</v>
      </c>
      <c r="B243" s="96" t="s">
        <v>98</v>
      </c>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c r="AG243" s="85"/>
      <c r="AH243" s="85"/>
      <c r="AI243" s="85"/>
      <c r="AJ243" s="85"/>
      <c r="AK243" s="85"/>
      <c r="AL243" s="85"/>
      <c r="AM243" s="85"/>
      <c r="AN243" s="85"/>
      <c r="AO243" s="85"/>
      <c r="AP243" s="85"/>
      <c r="AQ243" s="85"/>
      <c r="AR243" s="85"/>
      <c r="AS243" s="85"/>
      <c r="AT243" s="85"/>
      <c r="AU243" s="85"/>
      <c r="AV243" s="85"/>
      <c r="AW243" s="85"/>
      <c r="AX243" s="85"/>
      <c r="AY243" s="85"/>
      <c r="AZ243" s="85"/>
      <c r="BA243" s="85"/>
      <c r="BB243" s="85"/>
      <c r="BC243" s="85"/>
      <c r="BD243" s="85"/>
      <c r="BE243" s="85"/>
      <c r="BF243" s="85"/>
      <c r="BG243" s="85"/>
      <c r="BH243" s="85"/>
      <c r="BI243" s="85"/>
      <c r="BJ243" s="85"/>
      <c r="BK243" s="85"/>
      <c r="BL243" s="85"/>
      <c r="BM243" s="85"/>
      <c r="BN243" s="85"/>
      <c r="BO243" s="85"/>
      <c r="BP243" s="85"/>
    </row>
    <row r="244" spans="1:68" x14ac:dyDescent="0.25">
      <c r="A244" s="88" t="str">
        <f t="shared" si="66"/>
        <v>Services</v>
      </c>
      <c r="B244" s="96" t="s">
        <v>99</v>
      </c>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row>
    <row r="245" spans="1:68" x14ac:dyDescent="0.25">
      <c r="A245" s="88" t="str">
        <f t="shared" si="66"/>
        <v>Services</v>
      </c>
      <c r="B245" s="96" t="s">
        <v>100</v>
      </c>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row>
    <row r="246" spans="1:68" x14ac:dyDescent="0.25">
      <c r="A246" s="88" t="str">
        <f t="shared" si="66"/>
        <v>Services</v>
      </c>
      <c r="B246" s="96" t="s">
        <v>101</v>
      </c>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row>
    <row r="247" spans="1:68" x14ac:dyDescent="0.25">
      <c r="A247" s="88" t="str">
        <f t="shared" si="66"/>
        <v>Services</v>
      </c>
      <c r="B247" s="96" t="s">
        <v>102</v>
      </c>
    </row>
    <row r="248" spans="1:68" x14ac:dyDescent="0.25">
      <c r="A248" s="88" t="str">
        <f t="shared" si="66"/>
        <v>Services</v>
      </c>
      <c r="B248" s="96" t="s">
        <v>103</v>
      </c>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row>
    <row r="249" spans="1:68" x14ac:dyDescent="0.25">
      <c r="A249" s="88" t="str">
        <f t="shared" si="66"/>
        <v>Services</v>
      </c>
      <c r="B249" s="96" t="s">
        <v>104</v>
      </c>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c r="AG249" s="85"/>
      <c r="AH249" s="85"/>
      <c r="AI249" s="85"/>
      <c r="AJ249" s="85"/>
      <c r="AK249" s="85"/>
      <c r="AL249" s="85"/>
      <c r="AM249" s="85"/>
      <c r="AN249" s="85"/>
      <c r="AO249" s="85"/>
      <c r="AP249" s="85"/>
      <c r="AQ249" s="85"/>
      <c r="AR249" s="85"/>
      <c r="AS249" s="85"/>
      <c r="AT249" s="85"/>
      <c r="AU249" s="85"/>
      <c r="AV249" s="85"/>
      <c r="AW249" s="85"/>
      <c r="AX249" s="85"/>
      <c r="AY249" s="85"/>
      <c r="AZ249" s="85"/>
      <c r="BA249" s="85"/>
      <c r="BB249" s="85"/>
      <c r="BC249" s="85"/>
      <c r="BD249" s="85"/>
      <c r="BE249" s="85"/>
      <c r="BF249" s="85"/>
      <c r="BG249" s="85"/>
      <c r="BH249" s="85"/>
      <c r="BI249" s="85"/>
      <c r="BJ249" s="85"/>
      <c r="BK249" s="85"/>
      <c r="BL249" s="85"/>
      <c r="BM249" s="85"/>
      <c r="BN249" s="85"/>
      <c r="BO249" s="85"/>
      <c r="BP249" s="85"/>
    </row>
    <row r="250" spans="1:68" x14ac:dyDescent="0.25">
      <c r="A250" s="88" t="str">
        <f t="shared" si="66"/>
        <v>Services</v>
      </c>
      <c r="B250" s="96" t="s">
        <v>105</v>
      </c>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80"/>
      <c r="BO250" s="80"/>
      <c r="BP250" s="80"/>
    </row>
    <row r="251" spans="1:68" x14ac:dyDescent="0.25">
      <c r="A251" s="88" t="str">
        <f t="shared" si="66"/>
        <v>Services</v>
      </c>
      <c r="B251" s="96" t="s">
        <v>106</v>
      </c>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80"/>
      <c r="BO251" s="80"/>
      <c r="BP251" s="80"/>
    </row>
    <row r="252" spans="1:68" x14ac:dyDescent="0.25">
      <c r="A252" s="88" t="str">
        <f t="shared" si="66"/>
        <v>Services</v>
      </c>
      <c r="B252" s="96" t="s">
        <v>107</v>
      </c>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row>
    <row r="253" spans="1:68" x14ac:dyDescent="0.25">
      <c r="A253" s="88" t="str">
        <f t="shared" si="66"/>
        <v>Services</v>
      </c>
      <c r="B253" s="96" t="s">
        <v>108</v>
      </c>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row>
    <row r="254" spans="1:68" x14ac:dyDescent="0.25">
      <c r="A254" s="88" t="str">
        <f t="shared" si="66"/>
        <v>Services</v>
      </c>
      <c r="B254" s="96" t="s">
        <v>109</v>
      </c>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row>
    <row r="255" spans="1:68" x14ac:dyDescent="0.25">
      <c r="A255" s="88" t="str">
        <f t="shared" si="66"/>
        <v>Services</v>
      </c>
      <c r="B255" s="96"/>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c r="AG255" s="85"/>
      <c r="AH255" s="85"/>
      <c r="AI255" s="85"/>
      <c r="AJ255" s="85"/>
      <c r="AK255" s="85"/>
      <c r="AL255" s="85"/>
      <c r="AM255" s="85"/>
      <c r="AN255" s="85"/>
      <c r="AO255" s="85"/>
      <c r="AP255" s="85"/>
      <c r="AQ255" s="85"/>
      <c r="AR255" s="85"/>
      <c r="AS255" s="85"/>
      <c r="AT255" s="85"/>
      <c r="AU255" s="85"/>
      <c r="AV255" s="85"/>
      <c r="AW255" s="85"/>
      <c r="AX255" s="85"/>
      <c r="AY255" s="85"/>
      <c r="AZ255" s="85"/>
      <c r="BA255" s="85"/>
      <c r="BB255" s="85"/>
      <c r="BC255" s="85"/>
      <c r="BD255" s="85"/>
      <c r="BE255" s="85"/>
      <c r="BF255" s="85"/>
      <c r="BG255" s="85"/>
      <c r="BH255" s="85"/>
      <c r="BI255" s="85"/>
      <c r="BJ255" s="85"/>
      <c r="BK255" s="85"/>
      <c r="BL255" s="85"/>
      <c r="BM255" s="85"/>
      <c r="BN255" s="85"/>
      <c r="BO255" s="85"/>
      <c r="BP255" s="85"/>
    </row>
    <row r="256" spans="1:68" x14ac:dyDescent="0.25">
      <c r="A256" s="88" t="str">
        <f t="shared" si="66"/>
        <v>Services</v>
      </c>
      <c r="B256" s="96"/>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row>
    <row r="257" spans="1:68" x14ac:dyDescent="0.25">
      <c r="A257" s="88" t="str">
        <f t="shared" si="66"/>
        <v>Services</v>
      </c>
      <c r="B257" s="96"/>
      <c r="I257" s="100"/>
      <c r="J257" s="100"/>
      <c r="K257" s="100"/>
      <c r="L257" s="100"/>
      <c r="M257" s="100"/>
      <c r="N257" s="100"/>
      <c r="O257" s="100"/>
      <c r="P257" s="100"/>
      <c r="Q257" s="100"/>
      <c r="R257" s="100"/>
      <c r="S257" s="100"/>
      <c r="T257" s="100"/>
      <c r="U257" s="100"/>
      <c r="V257" s="10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row>
    <row r="260" spans="1:68" x14ac:dyDescent="0.25">
      <c r="B260" s="87" t="str">
        <f>B54</f>
        <v>COO Other</v>
      </c>
      <c r="C260" s="91" t="s">
        <v>122</v>
      </c>
      <c r="D260" s="72"/>
      <c r="E260" s="92" t="s">
        <v>123</v>
      </c>
      <c r="F260" s="93" t="s">
        <v>124</v>
      </c>
      <c r="G260" s="93" t="s">
        <v>125</v>
      </c>
      <c r="H260" s="94" t="s">
        <v>126</v>
      </c>
      <c r="I260" s="86">
        <f>I$6</f>
        <v>42370</v>
      </c>
      <c r="J260" s="86">
        <f t="shared" ref="J260:BP260" si="67">J$6</f>
        <v>42401</v>
      </c>
      <c r="K260" s="86">
        <f t="shared" si="67"/>
        <v>42430</v>
      </c>
      <c r="L260" s="86">
        <f t="shared" si="67"/>
        <v>42461</v>
      </c>
      <c r="M260" s="86">
        <f t="shared" si="67"/>
        <v>42491</v>
      </c>
      <c r="N260" s="86">
        <f t="shared" si="67"/>
        <v>42522</v>
      </c>
      <c r="O260" s="86">
        <f t="shared" si="67"/>
        <v>42552</v>
      </c>
      <c r="P260" s="86">
        <f t="shared" si="67"/>
        <v>42583</v>
      </c>
      <c r="Q260" s="86">
        <f t="shared" si="67"/>
        <v>42614</v>
      </c>
      <c r="R260" s="86">
        <f t="shared" si="67"/>
        <v>42644</v>
      </c>
      <c r="S260" s="86">
        <f t="shared" si="67"/>
        <v>42675</v>
      </c>
      <c r="T260" s="86">
        <f t="shared" si="67"/>
        <v>42705</v>
      </c>
      <c r="U260" s="86">
        <f t="shared" si="67"/>
        <v>42736</v>
      </c>
      <c r="V260" s="86">
        <f t="shared" si="67"/>
        <v>42767</v>
      </c>
      <c r="W260" s="86">
        <f t="shared" si="67"/>
        <v>42795</v>
      </c>
      <c r="X260" s="86">
        <f t="shared" si="67"/>
        <v>42826</v>
      </c>
      <c r="Y260" s="86">
        <f t="shared" si="67"/>
        <v>42856</v>
      </c>
      <c r="Z260" s="86">
        <f t="shared" si="67"/>
        <v>42887</v>
      </c>
      <c r="AA260" s="86">
        <f t="shared" si="67"/>
        <v>42917</v>
      </c>
      <c r="AB260" s="86">
        <f t="shared" si="67"/>
        <v>42948</v>
      </c>
      <c r="AC260" s="86">
        <f t="shared" si="67"/>
        <v>42979</v>
      </c>
      <c r="AD260" s="86">
        <f t="shared" si="67"/>
        <v>43009</v>
      </c>
      <c r="AE260" s="86">
        <f t="shared" si="67"/>
        <v>43040</v>
      </c>
      <c r="AF260" s="86">
        <f t="shared" si="67"/>
        <v>43070</v>
      </c>
      <c r="AG260" s="86">
        <f t="shared" si="67"/>
        <v>43101</v>
      </c>
      <c r="AH260" s="86">
        <f t="shared" si="67"/>
        <v>43132</v>
      </c>
      <c r="AI260" s="86">
        <f t="shared" si="67"/>
        <v>43160</v>
      </c>
      <c r="AJ260" s="86">
        <f t="shared" si="67"/>
        <v>43191</v>
      </c>
      <c r="AK260" s="86">
        <f t="shared" si="67"/>
        <v>43221</v>
      </c>
      <c r="AL260" s="86">
        <f t="shared" si="67"/>
        <v>43252</v>
      </c>
      <c r="AM260" s="86">
        <f t="shared" si="67"/>
        <v>43282</v>
      </c>
      <c r="AN260" s="86">
        <f t="shared" si="67"/>
        <v>43313</v>
      </c>
      <c r="AO260" s="86">
        <f t="shared" si="67"/>
        <v>43344</v>
      </c>
      <c r="AP260" s="86">
        <f t="shared" si="67"/>
        <v>43374</v>
      </c>
      <c r="AQ260" s="86">
        <f t="shared" si="67"/>
        <v>43405</v>
      </c>
      <c r="AR260" s="86">
        <f t="shared" si="67"/>
        <v>43435</v>
      </c>
      <c r="AS260" s="86">
        <f t="shared" si="67"/>
        <v>43466</v>
      </c>
      <c r="AT260" s="86">
        <f t="shared" si="67"/>
        <v>43497</v>
      </c>
      <c r="AU260" s="86">
        <f t="shared" si="67"/>
        <v>43525</v>
      </c>
      <c r="AV260" s="86">
        <f t="shared" si="67"/>
        <v>43556</v>
      </c>
      <c r="AW260" s="86">
        <f t="shared" si="67"/>
        <v>43586</v>
      </c>
      <c r="AX260" s="86">
        <f t="shared" si="67"/>
        <v>43617</v>
      </c>
      <c r="AY260" s="86">
        <f t="shared" si="67"/>
        <v>43647</v>
      </c>
      <c r="AZ260" s="86">
        <f t="shared" si="67"/>
        <v>43678</v>
      </c>
      <c r="BA260" s="86">
        <f t="shared" si="67"/>
        <v>43709</v>
      </c>
      <c r="BB260" s="86">
        <f t="shared" si="67"/>
        <v>43739</v>
      </c>
      <c r="BC260" s="86">
        <f t="shared" si="67"/>
        <v>43770</v>
      </c>
      <c r="BD260" s="86">
        <f t="shared" si="67"/>
        <v>43800</v>
      </c>
      <c r="BE260" s="86">
        <f t="shared" si="67"/>
        <v>43831</v>
      </c>
      <c r="BF260" s="86">
        <f t="shared" si="67"/>
        <v>43862</v>
      </c>
      <c r="BG260" s="86">
        <f t="shared" si="67"/>
        <v>43891</v>
      </c>
      <c r="BH260" s="86">
        <f t="shared" si="67"/>
        <v>43922</v>
      </c>
      <c r="BI260" s="86">
        <f t="shared" si="67"/>
        <v>43952</v>
      </c>
      <c r="BJ260" s="86">
        <f t="shared" si="67"/>
        <v>43983</v>
      </c>
      <c r="BK260" s="86">
        <f t="shared" si="67"/>
        <v>44013</v>
      </c>
      <c r="BL260" s="86">
        <f t="shared" si="67"/>
        <v>44044</v>
      </c>
      <c r="BM260" s="86">
        <f t="shared" si="67"/>
        <v>44075</v>
      </c>
      <c r="BN260" s="86">
        <f t="shared" si="67"/>
        <v>44105</v>
      </c>
      <c r="BO260" s="86">
        <f t="shared" si="67"/>
        <v>44136</v>
      </c>
      <c r="BP260" s="86">
        <f t="shared" si="67"/>
        <v>44166</v>
      </c>
    </row>
    <row r="262" spans="1:68" x14ac:dyDescent="0.25">
      <c r="A262" s="88" t="str">
        <f t="shared" ref="A262:A295" si="68">$B$260</f>
        <v>COO Other</v>
      </c>
      <c r="B262" s="96" t="s">
        <v>85</v>
      </c>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row>
    <row r="263" spans="1:68" x14ac:dyDescent="0.25">
      <c r="A263" s="88" t="str">
        <f t="shared" si="68"/>
        <v>COO Other</v>
      </c>
      <c r="B263" s="96" t="s">
        <v>86</v>
      </c>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99"/>
      <c r="AH263" s="99"/>
      <c r="AI263" s="99"/>
      <c r="AJ263" s="99"/>
      <c r="AK263" s="99"/>
      <c r="AL263" s="99"/>
      <c r="AM263" s="99"/>
      <c r="AN263" s="99"/>
      <c r="AO263" s="99"/>
      <c r="AP263" s="99"/>
      <c r="AQ263" s="99"/>
      <c r="AR263" s="99"/>
      <c r="AS263" s="99"/>
      <c r="AT263" s="99"/>
      <c r="AU263" s="99"/>
      <c r="AV263" s="99"/>
      <c r="AW263" s="99"/>
      <c r="AX263" s="99"/>
      <c r="AY263" s="99"/>
      <c r="AZ263" s="99"/>
      <c r="BA263" s="99"/>
      <c r="BB263" s="99"/>
      <c r="BC263" s="99"/>
      <c r="BD263" s="99"/>
      <c r="BE263" s="99"/>
      <c r="BF263" s="99"/>
      <c r="BG263" s="99"/>
      <c r="BH263" s="99"/>
      <c r="BI263" s="99"/>
      <c r="BJ263" s="99"/>
      <c r="BK263" s="99"/>
      <c r="BL263" s="99"/>
      <c r="BM263" s="99"/>
      <c r="BN263" s="99"/>
      <c r="BO263" s="99"/>
      <c r="BP263" s="99"/>
    </row>
    <row r="264" spans="1:68" x14ac:dyDescent="0.25">
      <c r="A264" s="88" t="str">
        <f t="shared" si="68"/>
        <v>COO Other</v>
      </c>
      <c r="B264" s="96" t="s">
        <v>88</v>
      </c>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99"/>
      <c r="AH264" s="99"/>
      <c r="AI264" s="99"/>
      <c r="AJ264" s="99"/>
      <c r="AK264" s="99"/>
      <c r="AL264" s="99"/>
      <c r="AM264" s="99"/>
      <c r="AN264" s="99"/>
      <c r="AO264" s="99"/>
      <c r="AP264" s="99"/>
      <c r="AQ264" s="99"/>
      <c r="AR264" s="99"/>
      <c r="AS264" s="99"/>
      <c r="AT264" s="99"/>
      <c r="AU264" s="99"/>
      <c r="AV264" s="99"/>
      <c r="AW264" s="99"/>
      <c r="AX264" s="99"/>
      <c r="AY264" s="99"/>
      <c r="AZ264" s="99"/>
      <c r="BA264" s="99"/>
      <c r="BB264" s="99"/>
      <c r="BC264" s="99"/>
      <c r="BD264" s="99"/>
      <c r="BE264" s="99"/>
      <c r="BF264" s="99"/>
      <c r="BG264" s="99"/>
      <c r="BH264" s="99"/>
      <c r="BI264" s="99"/>
      <c r="BJ264" s="99"/>
      <c r="BK264" s="99"/>
      <c r="BL264" s="99"/>
      <c r="BM264" s="99"/>
      <c r="BN264" s="99"/>
      <c r="BO264" s="99"/>
      <c r="BP264" s="99"/>
    </row>
    <row r="265" spans="1:68" x14ac:dyDescent="0.25">
      <c r="A265" s="88" t="str">
        <f t="shared" si="68"/>
        <v>COO Other</v>
      </c>
      <c r="B265" s="96" t="s">
        <v>89</v>
      </c>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row>
    <row r="266" spans="1:68" x14ac:dyDescent="0.25">
      <c r="A266" s="88" t="str">
        <f t="shared" si="68"/>
        <v>COO Other</v>
      </c>
      <c r="B266" s="96" t="s">
        <v>90</v>
      </c>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row>
    <row r="267" spans="1:68" x14ac:dyDescent="0.25">
      <c r="A267" s="88" t="str">
        <f t="shared" si="68"/>
        <v>COO Other</v>
      </c>
      <c r="B267" s="96" t="s">
        <v>91</v>
      </c>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row>
    <row r="268" spans="1:68" x14ac:dyDescent="0.25">
      <c r="A268" s="88" t="str">
        <f t="shared" si="68"/>
        <v>COO Other</v>
      </c>
      <c r="B268" s="96" t="s">
        <v>92</v>
      </c>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row>
    <row r="269" spans="1:68" x14ac:dyDescent="0.25">
      <c r="A269" s="88" t="str">
        <f t="shared" si="68"/>
        <v>COO Other</v>
      </c>
      <c r="B269" s="96" t="s">
        <v>93</v>
      </c>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99"/>
      <c r="AH269" s="99"/>
      <c r="AI269" s="99"/>
      <c r="AJ269" s="99"/>
      <c r="AK269" s="99"/>
      <c r="AL269" s="99"/>
      <c r="AM269" s="99"/>
      <c r="AN269" s="99"/>
      <c r="AO269" s="99"/>
      <c r="AP269" s="99"/>
      <c r="AQ269" s="99"/>
      <c r="AR269" s="99"/>
      <c r="AS269" s="99"/>
      <c r="AT269" s="99"/>
      <c r="AU269" s="99"/>
      <c r="AV269" s="99"/>
      <c r="AW269" s="99"/>
      <c r="AX269" s="99"/>
      <c r="AY269" s="99"/>
      <c r="AZ269" s="99"/>
      <c r="BA269" s="99"/>
      <c r="BB269" s="99"/>
      <c r="BC269" s="99"/>
      <c r="BD269" s="99"/>
      <c r="BE269" s="99"/>
      <c r="BF269" s="99"/>
      <c r="BG269" s="99"/>
      <c r="BH269" s="99"/>
      <c r="BI269" s="99"/>
      <c r="BJ269" s="99"/>
      <c r="BK269" s="99"/>
      <c r="BL269" s="99"/>
      <c r="BM269" s="99"/>
      <c r="BN269" s="99"/>
      <c r="BO269" s="99"/>
      <c r="BP269" s="99"/>
    </row>
    <row r="270" spans="1:68" x14ac:dyDescent="0.25">
      <c r="A270" s="88" t="str">
        <f t="shared" si="68"/>
        <v>COO Other</v>
      </c>
      <c r="B270" s="96" t="s">
        <v>94</v>
      </c>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row>
    <row r="271" spans="1:68" x14ac:dyDescent="0.25">
      <c r="A271" s="88" t="str">
        <f t="shared" si="68"/>
        <v>COO Other</v>
      </c>
      <c r="B271" s="96" t="s">
        <v>95</v>
      </c>
      <c r="I271" s="80"/>
    </row>
    <row r="272" spans="1:68" x14ac:dyDescent="0.25">
      <c r="A272" s="88" t="str">
        <f t="shared" si="68"/>
        <v>COO Other</v>
      </c>
      <c r="B272" s="96" t="s">
        <v>96</v>
      </c>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c r="AS272" s="80"/>
      <c r="AT272" s="80"/>
      <c r="AU272" s="80"/>
      <c r="AV272" s="80"/>
      <c r="AW272" s="80"/>
      <c r="AX272" s="80"/>
      <c r="AY272" s="80"/>
      <c r="AZ272" s="80"/>
      <c r="BA272" s="80"/>
      <c r="BB272" s="80"/>
      <c r="BC272" s="80"/>
      <c r="BD272" s="80"/>
      <c r="BE272" s="80"/>
      <c r="BF272" s="80"/>
      <c r="BG272" s="80"/>
      <c r="BH272" s="80"/>
      <c r="BI272" s="80"/>
      <c r="BJ272" s="80"/>
      <c r="BK272" s="80"/>
      <c r="BL272" s="80"/>
      <c r="BM272" s="80"/>
      <c r="BN272" s="80"/>
      <c r="BO272" s="80"/>
      <c r="BP272" s="80"/>
    </row>
    <row r="273" spans="1:68" x14ac:dyDescent="0.25">
      <c r="A273" s="88" t="str">
        <f t="shared" si="68"/>
        <v>COO Other</v>
      </c>
      <c r="B273" s="96" t="s">
        <v>97</v>
      </c>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row>
    <row r="274" spans="1:68" x14ac:dyDescent="0.25">
      <c r="A274" s="88" t="str">
        <f t="shared" si="68"/>
        <v>COO Other</v>
      </c>
      <c r="B274" s="96" t="s">
        <v>98</v>
      </c>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row>
    <row r="275" spans="1:68" x14ac:dyDescent="0.25">
      <c r="A275" s="88" t="str">
        <f t="shared" si="68"/>
        <v>COO Other</v>
      </c>
      <c r="B275" s="96" t="s">
        <v>99</v>
      </c>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80"/>
      <c r="BO275" s="80"/>
      <c r="BP275" s="80"/>
    </row>
    <row r="276" spans="1:68" x14ac:dyDescent="0.25">
      <c r="A276" s="88" t="str">
        <f t="shared" si="68"/>
        <v>COO Other</v>
      </c>
      <c r="B276" s="96" t="s">
        <v>100</v>
      </c>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row>
    <row r="277" spans="1:68" x14ac:dyDescent="0.25">
      <c r="A277" s="88" t="str">
        <f t="shared" si="68"/>
        <v>COO Other</v>
      </c>
      <c r="B277" s="96" t="s">
        <v>101</v>
      </c>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row>
    <row r="278" spans="1:68" x14ac:dyDescent="0.25">
      <c r="A278" s="88" t="str">
        <f t="shared" si="68"/>
        <v>COO Other</v>
      </c>
      <c r="B278" s="96" t="s">
        <v>102</v>
      </c>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row>
    <row r="279" spans="1:68" x14ac:dyDescent="0.25">
      <c r="A279" s="88" t="str">
        <f t="shared" si="68"/>
        <v>COO Other</v>
      </c>
      <c r="B279" s="96" t="s">
        <v>103</v>
      </c>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row>
    <row r="280" spans="1:68" x14ac:dyDescent="0.25">
      <c r="A280" s="88" t="str">
        <f t="shared" si="68"/>
        <v>COO Other</v>
      </c>
      <c r="B280" s="96" t="s">
        <v>104</v>
      </c>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row>
    <row r="281" spans="1:68" x14ac:dyDescent="0.25">
      <c r="A281" s="88" t="str">
        <f t="shared" si="68"/>
        <v>COO Other</v>
      </c>
      <c r="B281" s="96" t="s">
        <v>105</v>
      </c>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row>
    <row r="282" spans="1:68" x14ac:dyDescent="0.25">
      <c r="A282" s="88" t="str">
        <f t="shared" si="68"/>
        <v>COO Other</v>
      </c>
      <c r="B282" s="96" t="s">
        <v>106</v>
      </c>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80"/>
      <c r="BO282" s="80"/>
      <c r="BP282" s="80"/>
    </row>
    <row r="283" spans="1:68" x14ac:dyDescent="0.25">
      <c r="A283" s="88" t="str">
        <f t="shared" si="68"/>
        <v>COO Other</v>
      </c>
      <c r="B283" s="96" t="s">
        <v>107</v>
      </c>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c r="AG283" s="85"/>
      <c r="AH283" s="85"/>
      <c r="AI283" s="85"/>
      <c r="AJ283" s="85"/>
      <c r="AK283" s="85"/>
      <c r="AL283" s="85"/>
      <c r="AM283" s="85"/>
      <c r="AN283" s="85"/>
      <c r="AO283" s="85"/>
      <c r="AP283" s="85"/>
      <c r="AQ283" s="85"/>
      <c r="AR283" s="85"/>
      <c r="AS283" s="85"/>
      <c r="AT283" s="85"/>
      <c r="AU283" s="85"/>
      <c r="AV283" s="85"/>
      <c r="AW283" s="85"/>
      <c r="AX283" s="85"/>
      <c r="AY283" s="85"/>
      <c r="AZ283" s="85"/>
      <c r="BA283" s="85"/>
      <c r="BB283" s="85"/>
      <c r="BC283" s="85"/>
      <c r="BD283" s="85"/>
      <c r="BE283" s="85"/>
      <c r="BF283" s="85"/>
      <c r="BG283" s="85"/>
      <c r="BH283" s="85"/>
      <c r="BI283" s="85"/>
      <c r="BJ283" s="85"/>
      <c r="BK283" s="85"/>
      <c r="BL283" s="85"/>
      <c r="BM283" s="85"/>
      <c r="BN283" s="85"/>
      <c r="BO283" s="85"/>
      <c r="BP283" s="85"/>
    </row>
    <row r="284" spans="1:68" x14ac:dyDescent="0.25">
      <c r="A284" s="88" t="str">
        <f t="shared" si="68"/>
        <v>COO Other</v>
      </c>
      <c r="B284" s="96" t="s">
        <v>108</v>
      </c>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c r="AG284" s="85"/>
      <c r="AH284" s="85"/>
      <c r="AI284" s="85"/>
      <c r="AJ284" s="85"/>
      <c r="AK284" s="85"/>
      <c r="AL284" s="85"/>
      <c r="AM284" s="85"/>
      <c r="AN284" s="85"/>
      <c r="AO284" s="85"/>
      <c r="AP284" s="85"/>
      <c r="AQ284" s="85"/>
      <c r="AR284" s="85"/>
      <c r="AS284" s="85"/>
      <c r="AT284" s="85"/>
      <c r="AU284" s="85"/>
      <c r="AV284" s="85"/>
      <c r="AW284" s="85"/>
      <c r="AX284" s="85"/>
      <c r="AY284" s="85"/>
      <c r="AZ284" s="85"/>
      <c r="BA284" s="85"/>
      <c r="BB284" s="85"/>
      <c r="BC284" s="85"/>
      <c r="BD284" s="85"/>
      <c r="BE284" s="85"/>
      <c r="BF284" s="85"/>
      <c r="BG284" s="85"/>
      <c r="BH284" s="85"/>
      <c r="BI284" s="85"/>
      <c r="BJ284" s="85"/>
      <c r="BK284" s="85"/>
      <c r="BL284" s="85"/>
      <c r="BM284" s="85"/>
      <c r="BN284" s="85"/>
      <c r="BO284" s="85"/>
      <c r="BP284" s="85"/>
    </row>
    <row r="285" spans="1:68" x14ac:dyDescent="0.25">
      <c r="A285" s="88" t="str">
        <f t="shared" si="68"/>
        <v>COO Other</v>
      </c>
      <c r="B285" s="96" t="s">
        <v>109</v>
      </c>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c r="BF285" s="80"/>
      <c r="BG285" s="80"/>
      <c r="BH285" s="80"/>
      <c r="BI285" s="80"/>
      <c r="BJ285" s="80"/>
      <c r="BK285" s="80"/>
      <c r="BL285" s="80"/>
      <c r="BM285" s="80"/>
      <c r="BN285" s="80"/>
      <c r="BO285" s="80"/>
      <c r="BP285" s="80"/>
    </row>
    <row r="286" spans="1:68" x14ac:dyDescent="0.25">
      <c r="A286" s="88" t="str">
        <f t="shared" si="68"/>
        <v>COO Other</v>
      </c>
      <c r="B286" s="96" t="s">
        <v>109</v>
      </c>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80"/>
      <c r="BO286" s="80"/>
      <c r="BP286" s="80"/>
    </row>
    <row r="287" spans="1:68" x14ac:dyDescent="0.25">
      <c r="A287" s="88" t="str">
        <f t="shared" si="68"/>
        <v>COO Other</v>
      </c>
      <c r="B287" s="96" t="s">
        <v>109</v>
      </c>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80"/>
      <c r="BO287" s="80"/>
      <c r="BP287" s="80"/>
    </row>
    <row r="288" spans="1:68" x14ac:dyDescent="0.25">
      <c r="A288" s="88" t="str">
        <f t="shared" si="68"/>
        <v>COO Other</v>
      </c>
      <c r="B288" s="96" t="s">
        <v>109</v>
      </c>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row>
    <row r="289" spans="1:68" x14ac:dyDescent="0.25">
      <c r="A289" s="88" t="str">
        <f t="shared" si="68"/>
        <v>COO Other</v>
      </c>
      <c r="B289" s="96" t="s">
        <v>109</v>
      </c>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0"/>
      <c r="AY289" s="80"/>
      <c r="AZ289" s="80"/>
      <c r="BA289" s="80"/>
      <c r="BB289" s="80"/>
      <c r="BC289" s="80"/>
      <c r="BD289" s="80"/>
      <c r="BE289" s="80"/>
      <c r="BF289" s="80"/>
      <c r="BG289" s="80"/>
      <c r="BH289" s="80"/>
      <c r="BI289" s="80"/>
      <c r="BJ289" s="80"/>
      <c r="BK289" s="80"/>
      <c r="BL289" s="80"/>
      <c r="BM289" s="80"/>
      <c r="BN289" s="80"/>
      <c r="BO289" s="80"/>
      <c r="BP289" s="80"/>
    </row>
    <row r="290" spans="1:68" x14ac:dyDescent="0.25">
      <c r="A290" s="88" t="str">
        <f t="shared" si="68"/>
        <v>COO Other</v>
      </c>
      <c r="B290" s="96" t="s">
        <v>109</v>
      </c>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c r="AQ290" s="80"/>
      <c r="AR290" s="80"/>
      <c r="AS290" s="80"/>
      <c r="AT290" s="80"/>
      <c r="AU290" s="80"/>
      <c r="AV290" s="80"/>
      <c r="AW290" s="80"/>
      <c r="AX290" s="80"/>
      <c r="AY290" s="80"/>
      <c r="AZ290" s="80"/>
      <c r="BA290" s="80"/>
      <c r="BB290" s="80"/>
      <c r="BC290" s="80"/>
      <c r="BD290" s="80"/>
      <c r="BE290" s="80"/>
      <c r="BF290" s="80"/>
      <c r="BG290" s="80"/>
      <c r="BH290" s="80"/>
      <c r="BI290" s="80"/>
      <c r="BJ290" s="80"/>
      <c r="BK290" s="80"/>
      <c r="BL290" s="80"/>
      <c r="BM290" s="80"/>
      <c r="BN290" s="80"/>
      <c r="BO290" s="80"/>
      <c r="BP290" s="80"/>
    </row>
    <row r="291" spans="1:68" x14ac:dyDescent="0.25">
      <c r="A291" s="88" t="str">
        <f t="shared" si="68"/>
        <v>COO Other</v>
      </c>
      <c r="B291" s="96" t="s">
        <v>109</v>
      </c>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c r="AR291" s="85"/>
      <c r="AS291" s="85"/>
      <c r="AT291" s="85"/>
      <c r="AU291" s="85"/>
      <c r="AV291" s="85"/>
      <c r="AW291" s="85"/>
      <c r="AX291" s="85"/>
      <c r="AY291" s="85"/>
      <c r="AZ291" s="85"/>
      <c r="BA291" s="85"/>
      <c r="BB291" s="85"/>
      <c r="BC291" s="85"/>
      <c r="BD291" s="85"/>
      <c r="BE291" s="85"/>
      <c r="BF291" s="85"/>
      <c r="BG291" s="85"/>
      <c r="BH291" s="85"/>
      <c r="BI291" s="85"/>
      <c r="BJ291" s="85"/>
      <c r="BK291" s="85"/>
      <c r="BL291" s="85"/>
      <c r="BM291" s="85"/>
      <c r="BN291" s="85"/>
      <c r="BO291" s="85"/>
      <c r="BP291" s="85"/>
    </row>
    <row r="292" spans="1:68" x14ac:dyDescent="0.25">
      <c r="A292" s="88" t="str">
        <f t="shared" si="68"/>
        <v>COO Other</v>
      </c>
      <c r="B292" s="96" t="s">
        <v>109</v>
      </c>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0"/>
      <c r="AL292" s="80"/>
      <c r="AM292" s="80"/>
      <c r="AN292" s="80"/>
      <c r="AO292" s="80"/>
      <c r="AP292" s="80"/>
      <c r="AQ292" s="80"/>
      <c r="AR292" s="80"/>
      <c r="AS292" s="80"/>
      <c r="AT292" s="80"/>
      <c r="AU292" s="80"/>
      <c r="AV292" s="80"/>
      <c r="AW292" s="80"/>
      <c r="AX292" s="80"/>
      <c r="AY292" s="80"/>
      <c r="AZ292" s="80"/>
      <c r="BA292" s="80"/>
      <c r="BB292" s="80"/>
      <c r="BC292" s="80"/>
      <c r="BD292" s="80"/>
      <c r="BE292" s="80"/>
      <c r="BF292" s="80"/>
      <c r="BG292" s="80"/>
      <c r="BH292" s="80"/>
      <c r="BI292" s="80"/>
      <c r="BJ292" s="80"/>
      <c r="BK292" s="80"/>
      <c r="BL292" s="80"/>
      <c r="BM292" s="80"/>
      <c r="BN292" s="80"/>
      <c r="BO292" s="80"/>
      <c r="BP292" s="80"/>
    </row>
    <row r="293" spans="1:68" x14ac:dyDescent="0.25">
      <c r="A293" s="88" t="str">
        <f t="shared" si="68"/>
        <v>COO Other</v>
      </c>
      <c r="B293" s="96" t="s">
        <v>109</v>
      </c>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c r="BD293" s="85"/>
      <c r="BE293" s="85"/>
      <c r="BF293" s="85"/>
      <c r="BG293" s="85"/>
      <c r="BH293" s="85"/>
      <c r="BI293" s="85"/>
      <c r="BJ293" s="85"/>
      <c r="BK293" s="85"/>
      <c r="BL293" s="85"/>
      <c r="BM293" s="85"/>
      <c r="BN293" s="85"/>
      <c r="BO293" s="85"/>
      <c r="BP293" s="85"/>
    </row>
    <row r="294" spans="1:68" x14ac:dyDescent="0.25">
      <c r="A294" s="88" t="str">
        <f t="shared" si="68"/>
        <v>COO Other</v>
      </c>
      <c r="B294" s="96" t="s">
        <v>109</v>
      </c>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c r="BL294" s="85"/>
      <c r="BM294" s="85"/>
      <c r="BN294" s="85"/>
      <c r="BO294" s="85"/>
      <c r="BP294" s="85"/>
    </row>
    <row r="295" spans="1:68" x14ac:dyDescent="0.25">
      <c r="A295" s="88" t="str">
        <f t="shared" si="68"/>
        <v>COO Other</v>
      </c>
      <c r="B295" s="96" t="s">
        <v>109</v>
      </c>
      <c r="I295" s="101"/>
      <c r="J295" s="101"/>
      <c r="K295" s="101"/>
      <c r="L295" s="101"/>
      <c r="M295" s="101"/>
      <c r="N295" s="101"/>
      <c r="O295" s="101"/>
      <c r="P295" s="101"/>
      <c r="Q295" s="101"/>
      <c r="R295" s="101"/>
      <c r="S295" s="101"/>
      <c r="T295" s="101"/>
      <c r="U295" s="101"/>
      <c r="V295" s="101"/>
      <c r="W295" s="80"/>
      <c r="X295" s="80"/>
      <c r="Y295" s="80"/>
      <c r="Z295" s="80"/>
      <c r="AA295" s="80"/>
      <c r="AB295" s="80"/>
      <c r="AC295" s="80"/>
      <c r="AD295" s="80"/>
      <c r="AE295" s="80"/>
      <c r="AF295" s="80"/>
      <c r="AG295" s="80"/>
      <c r="AH295" s="80"/>
      <c r="AI295" s="80"/>
      <c r="AJ295" s="80"/>
      <c r="AK295" s="80"/>
      <c r="AL295" s="80"/>
      <c r="AM295" s="80"/>
      <c r="AN295" s="80"/>
      <c r="AO295" s="80"/>
      <c r="AP295" s="80"/>
      <c r="AQ295" s="80"/>
      <c r="AR295" s="80"/>
      <c r="AS295" s="80"/>
      <c r="AT295" s="80"/>
      <c r="AU295" s="80"/>
      <c r="AV295" s="80"/>
      <c r="AW295" s="80"/>
      <c r="AX295" s="80"/>
      <c r="AY295" s="80"/>
      <c r="AZ295" s="80"/>
      <c r="BA295" s="80"/>
      <c r="BB295" s="80"/>
      <c r="BC295" s="80"/>
      <c r="BD295" s="80"/>
      <c r="BE295" s="80"/>
      <c r="BF295" s="80"/>
      <c r="BG295" s="80"/>
      <c r="BH295" s="80"/>
      <c r="BI295" s="80"/>
      <c r="BJ295" s="80"/>
      <c r="BK295" s="80"/>
      <c r="BL295" s="80"/>
      <c r="BM295" s="80"/>
      <c r="BN295" s="80"/>
      <c r="BO295" s="80"/>
      <c r="BP295" s="80"/>
    </row>
    <row r="298" spans="1:68" x14ac:dyDescent="0.25">
      <c r="B298" s="87" t="str">
        <f>B55</f>
        <v>G&amp;A Other</v>
      </c>
      <c r="C298" s="91" t="s">
        <v>122</v>
      </c>
      <c r="D298" s="72"/>
      <c r="E298" s="92" t="s">
        <v>123</v>
      </c>
      <c r="F298" s="93" t="s">
        <v>124</v>
      </c>
      <c r="G298" s="93" t="s">
        <v>125</v>
      </c>
      <c r="H298" s="94" t="s">
        <v>126</v>
      </c>
      <c r="I298" s="86">
        <f>I$6</f>
        <v>42370</v>
      </c>
      <c r="J298" s="86">
        <f t="shared" ref="J298:BP298" si="69">J$6</f>
        <v>42401</v>
      </c>
      <c r="K298" s="86">
        <f t="shared" si="69"/>
        <v>42430</v>
      </c>
      <c r="L298" s="86">
        <f t="shared" si="69"/>
        <v>42461</v>
      </c>
      <c r="M298" s="86">
        <f t="shared" si="69"/>
        <v>42491</v>
      </c>
      <c r="N298" s="86">
        <f t="shared" si="69"/>
        <v>42522</v>
      </c>
      <c r="O298" s="86">
        <f t="shared" si="69"/>
        <v>42552</v>
      </c>
      <c r="P298" s="86">
        <f t="shared" si="69"/>
        <v>42583</v>
      </c>
      <c r="Q298" s="86">
        <f t="shared" si="69"/>
        <v>42614</v>
      </c>
      <c r="R298" s="86">
        <f t="shared" si="69"/>
        <v>42644</v>
      </c>
      <c r="S298" s="86">
        <f t="shared" si="69"/>
        <v>42675</v>
      </c>
      <c r="T298" s="86">
        <f t="shared" si="69"/>
        <v>42705</v>
      </c>
      <c r="U298" s="86">
        <f t="shared" si="69"/>
        <v>42736</v>
      </c>
      <c r="V298" s="86">
        <f t="shared" si="69"/>
        <v>42767</v>
      </c>
      <c r="W298" s="86">
        <f t="shared" si="69"/>
        <v>42795</v>
      </c>
      <c r="X298" s="86">
        <f t="shared" si="69"/>
        <v>42826</v>
      </c>
      <c r="Y298" s="86">
        <f t="shared" si="69"/>
        <v>42856</v>
      </c>
      <c r="Z298" s="86">
        <f t="shared" si="69"/>
        <v>42887</v>
      </c>
      <c r="AA298" s="86">
        <f t="shared" si="69"/>
        <v>42917</v>
      </c>
      <c r="AB298" s="86">
        <f t="shared" si="69"/>
        <v>42948</v>
      </c>
      <c r="AC298" s="86">
        <f t="shared" si="69"/>
        <v>42979</v>
      </c>
      <c r="AD298" s="86">
        <f t="shared" si="69"/>
        <v>43009</v>
      </c>
      <c r="AE298" s="86">
        <f t="shared" si="69"/>
        <v>43040</v>
      </c>
      <c r="AF298" s="86">
        <f t="shared" si="69"/>
        <v>43070</v>
      </c>
      <c r="AG298" s="86">
        <f t="shared" si="69"/>
        <v>43101</v>
      </c>
      <c r="AH298" s="86">
        <f t="shared" si="69"/>
        <v>43132</v>
      </c>
      <c r="AI298" s="86">
        <f t="shared" si="69"/>
        <v>43160</v>
      </c>
      <c r="AJ298" s="86">
        <f t="shared" si="69"/>
        <v>43191</v>
      </c>
      <c r="AK298" s="86">
        <f t="shared" si="69"/>
        <v>43221</v>
      </c>
      <c r="AL298" s="86">
        <f t="shared" si="69"/>
        <v>43252</v>
      </c>
      <c r="AM298" s="86">
        <f t="shared" si="69"/>
        <v>43282</v>
      </c>
      <c r="AN298" s="86">
        <f t="shared" si="69"/>
        <v>43313</v>
      </c>
      <c r="AO298" s="86">
        <f t="shared" si="69"/>
        <v>43344</v>
      </c>
      <c r="AP298" s="86">
        <f t="shared" si="69"/>
        <v>43374</v>
      </c>
      <c r="AQ298" s="86">
        <f t="shared" si="69"/>
        <v>43405</v>
      </c>
      <c r="AR298" s="86">
        <f t="shared" si="69"/>
        <v>43435</v>
      </c>
      <c r="AS298" s="86">
        <f t="shared" si="69"/>
        <v>43466</v>
      </c>
      <c r="AT298" s="86">
        <f t="shared" si="69"/>
        <v>43497</v>
      </c>
      <c r="AU298" s="86">
        <f t="shared" si="69"/>
        <v>43525</v>
      </c>
      <c r="AV298" s="86">
        <f t="shared" si="69"/>
        <v>43556</v>
      </c>
      <c r="AW298" s="86">
        <f t="shared" si="69"/>
        <v>43586</v>
      </c>
      <c r="AX298" s="86">
        <f t="shared" si="69"/>
        <v>43617</v>
      </c>
      <c r="AY298" s="86">
        <f t="shared" si="69"/>
        <v>43647</v>
      </c>
      <c r="AZ298" s="86">
        <f t="shared" si="69"/>
        <v>43678</v>
      </c>
      <c r="BA298" s="86">
        <f t="shared" si="69"/>
        <v>43709</v>
      </c>
      <c r="BB298" s="86">
        <f t="shared" si="69"/>
        <v>43739</v>
      </c>
      <c r="BC298" s="86">
        <f t="shared" si="69"/>
        <v>43770</v>
      </c>
      <c r="BD298" s="86">
        <f t="shared" si="69"/>
        <v>43800</v>
      </c>
      <c r="BE298" s="86">
        <f t="shared" si="69"/>
        <v>43831</v>
      </c>
      <c r="BF298" s="86">
        <f t="shared" si="69"/>
        <v>43862</v>
      </c>
      <c r="BG298" s="86">
        <f t="shared" si="69"/>
        <v>43891</v>
      </c>
      <c r="BH298" s="86">
        <f t="shared" si="69"/>
        <v>43922</v>
      </c>
      <c r="BI298" s="86">
        <f t="shared" si="69"/>
        <v>43952</v>
      </c>
      <c r="BJ298" s="86">
        <f t="shared" si="69"/>
        <v>43983</v>
      </c>
      <c r="BK298" s="86">
        <f t="shared" si="69"/>
        <v>44013</v>
      </c>
      <c r="BL298" s="86">
        <f t="shared" si="69"/>
        <v>44044</v>
      </c>
      <c r="BM298" s="86">
        <f t="shared" si="69"/>
        <v>44075</v>
      </c>
      <c r="BN298" s="86">
        <f t="shared" si="69"/>
        <v>44105</v>
      </c>
      <c r="BO298" s="86">
        <f t="shared" si="69"/>
        <v>44136</v>
      </c>
      <c r="BP298" s="86">
        <f t="shared" si="69"/>
        <v>44166</v>
      </c>
    </row>
    <row r="300" spans="1:68" x14ac:dyDescent="0.25">
      <c r="A300" s="88" t="str">
        <f>$B$298</f>
        <v>G&amp;A Other</v>
      </c>
      <c r="B300" s="96" t="s">
        <v>85</v>
      </c>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0"/>
      <c r="AM300" s="80"/>
      <c r="AN300" s="80"/>
      <c r="AO300" s="80"/>
      <c r="AP300" s="80"/>
      <c r="AQ300" s="80"/>
      <c r="AR300" s="80"/>
      <c r="AS300" s="80"/>
      <c r="AT300" s="80"/>
      <c r="AU300" s="80"/>
      <c r="AV300" s="80"/>
      <c r="AW300" s="80"/>
      <c r="AX300" s="80"/>
      <c r="AY300" s="80"/>
      <c r="AZ300" s="80"/>
      <c r="BA300" s="80"/>
      <c r="BB300" s="80"/>
      <c r="BC300" s="80"/>
      <c r="BD300" s="80"/>
      <c r="BE300" s="80"/>
      <c r="BF300" s="80"/>
      <c r="BG300" s="80"/>
      <c r="BH300" s="80"/>
      <c r="BI300" s="80"/>
      <c r="BJ300" s="80"/>
      <c r="BK300" s="80"/>
      <c r="BL300" s="80"/>
      <c r="BM300" s="80"/>
      <c r="BN300" s="80"/>
      <c r="BO300" s="80"/>
      <c r="BP300" s="80"/>
    </row>
    <row r="301" spans="1:68" x14ac:dyDescent="0.25">
      <c r="A301" s="88" t="str">
        <f t="shared" ref="A301:A322" si="70">$B$298</f>
        <v>G&amp;A Other</v>
      </c>
      <c r="B301" s="96" t="s">
        <v>86</v>
      </c>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c r="AH301" s="85"/>
      <c r="AI301" s="85"/>
      <c r="AJ301" s="85"/>
      <c r="AK301" s="85"/>
      <c r="AL301" s="85"/>
      <c r="AM301" s="85"/>
      <c r="AN301" s="85"/>
      <c r="AO301" s="85"/>
      <c r="AP301" s="85"/>
      <c r="AQ301" s="85"/>
      <c r="AR301" s="85"/>
      <c r="AS301" s="85"/>
      <c r="AT301" s="85"/>
      <c r="AU301" s="85"/>
      <c r="AV301" s="85"/>
      <c r="AW301" s="85"/>
      <c r="AX301" s="85"/>
      <c r="AY301" s="85"/>
      <c r="AZ301" s="85"/>
      <c r="BA301" s="85"/>
      <c r="BB301" s="85"/>
      <c r="BC301" s="85"/>
      <c r="BD301" s="85"/>
      <c r="BE301" s="85"/>
      <c r="BF301" s="85"/>
      <c r="BG301" s="85"/>
      <c r="BH301" s="85"/>
      <c r="BI301" s="85"/>
      <c r="BJ301" s="85"/>
      <c r="BK301" s="85"/>
      <c r="BL301" s="85"/>
      <c r="BM301" s="85"/>
      <c r="BN301" s="85"/>
      <c r="BO301" s="85"/>
      <c r="BP301" s="85"/>
    </row>
    <row r="302" spans="1:68" x14ac:dyDescent="0.25">
      <c r="A302" s="88" t="str">
        <f t="shared" si="70"/>
        <v>G&amp;A Other</v>
      </c>
      <c r="B302" s="96" t="s">
        <v>88</v>
      </c>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c r="AG302" s="99"/>
      <c r="AH302" s="99"/>
      <c r="AI302" s="99"/>
      <c r="AJ302" s="99"/>
      <c r="AK302" s="99"/>
      <c r="AL302" s="99"/>
      <c r="AM302" s="99"/>
      <c r="AN302" s="99"/>
      <c r="AO302" s="99"/>
      <c r="AP302" s="99"/>
      <c r="AQ302" s="99"/>
      <c r="AR302" s="99"/>
      <c r="AS302" s="99"/>
      <c r="AT302" s="99"/>
      <c r="AU302" s="99"/>
      <c r="AV302" s="99"/>
      <c r="AW302" s="99"/>
      <c r="AX302" s="99"/>
      <c r="AY302" s="99"/>
      <c r="AZ302" s="99"/>
      <c r="BA302" s="99"/>
      <c r="BB302" s="99"/>
      <c r="BC302" s="99"/>
      <c r="BD302" s="99"/>
      <c r="BE302" s="99"/>
      <c r="BF302" s="99"/>
      <c r="BG302" s="99"/>
      <c r="BH302" s="99"/>
      <c r="BI302" s="99"/>
      <c r="BJ302" s="99"/>
      <c r="BK302" s="99"/>
      <c r="BL302" s="99"/>
      <c r="BM302" s="99"/>
      <c r="BN302" s="99"/>
      <c r="BO302" s="99"/>
      <c r="BP302" s="99"/>
    </row>
    <row r="303" spans="1:68" x14ac:dyDescent="0.25">
      <c r="A303" s="88" t="str">
        <f t="shared" si="70"/>
        <v>G&amp;A Other</v>
      </c>
      <c r="B303" s="96" t="s">
        <v>89</v>
      </c>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c r="AG303" s="85"/>
      <c r="AH303" s="85"/>
      <c r="AI303" s="85"/>
      <c r="AJ303" s="85"/>
      <c r="AK303" s="85"/>
      <c r="AL303" s="85"/>
      <c r="AM303" s="85"/>
      <c r="AN303" s="85"/>
      <c r="AO303" s="85"/>
      <c r="AP303" s="85"/>
      <c r="AQ303" s="85"/>
      <c r="AR303" s="85"/>
      <c r="AS303" s="85"/>
      <c r="AT303" s="85"/>
      <c r="AU303" s="85"/>
      <c r="AV303" s="85"/>
      <c r="AW303" s="85"/>
      <c r="AX303" s="85"/>
      <c r="AY303" s="85"/>
      <c r="AZ303" s="85"/>
      <c r="BA303" s="85"/>
      <c r="BB303" s="85"/>
      <c r="BC303" s="85"/>
      <c r="BD303" s="85"/>
      <c r="BE303" s="85"/>
      <c r="BF303" s="85"/>
      <c r="BG303" s="85"/>
      <c r="BH303" s="85"/>
      <c r="BI303" s="85"/>
      <c r="BJ303" s="85"/>
      <c r="BK303" s="85"/>
      <c r="BL303" s="85"/>
      <c r="BM303" s="85"/>
      <c r="BN303" s="85"/>
      <c r="BO303" s="85"/>
      <c r="BP303" s="85"/>
    </row>
    <row r="304" spans="1:68" x14ac:dyDescent="0.25">
      <c r="A304" s="88" t="str">
        <f t="shared" si="70"/>
        <v>G&amp;A Other</v>
      </c>
      <c r="B304" s="96" t="s">
        <v>90</v>
      </c>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c r="BF304" s="85"/>
      <c r="BG304" s="85"/>
      <c r="BH304" s="85"/>
      <c r="BI304" s="85"/>
      <c r="BJ304" s="85"/>
      <c r="BK304" s="85"/>
      <c r="BL304" s="85"/>
      <c r="BM304" s="85"/>
      <c r="BN304" s="85"/>
      <c r="BO304" s="85"/>
      <c r="BP304" s="85"/>
    </row>
    <row r="305" spans="1:68" x14ac:dyDescent="0.25">
      <c r="A305" s="88" t="str">
        <f t="shared" si="70"/>
        <v>G&amp;A Other</v>
      </c>
      <c r="B305" s="96" t="s">
        <v>91</v>
      </c>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row>
    <row r="306" spans="1:68" x14ac:dyDescent="0.25">
      <c r="A306" s="88" t="str">
        <f t="shared" si="70"/>
        <v>G&amp;A Other</v>
      </c>
      <c r="B306" s="96" t="s">
        <v>92</v>
      </c>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row>
    <row r="307" spans="1:68" x14ac:dyDescent="0.25">
      <c r="A307" s="88" t="str">
        <f t="shared" si="70"/>
        <v>G&amp;A Other</v>
      </c>
      <c r="B307" s="96" t="s">
        <v>93</v>
      </c>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c r="AG307" s="99"/>
      <c r="AH307" s="99"/>
      <c r="AI307" s="99"/>
      <c r="AJ307" s="99"/>
      <c r="AK307" s="99"/>
      <c r="AL307" s="99"/>
      <c r="AM307" s="99"/>
      <c r="AN307" s="99"/>
      <c r="AO307" s="99"/>
      <c r="AP307" s="99"/>
      <c r="AQ307" s="99"/>
      <c r="AR307" s="99"/>
      <c r="AS307" s="99"/>
      <c r="AT307" s="99"/>
      <c r="AU307" s="99"/>
      <c r="AV307" s="99"/>
      <c r="AW307" s="99"/>
      <c r="AX307" s="99"/>
      <c r="AY307" s="99"/>
      <c r="AZ307" s="99"/>
      <c r="BA307" s="99"/>
      <c r="BB307" s="99"/>
      <c r="BC307" s="99"/>
      <c r="BD307" s="99"/>
      <c r="BE307" s="99"/>
      <c r="BF307" s="99"/>
      <c r="BG307" s="99"/>
      <c r="BH307" s="99"/>
      <c r="BI307" s="99"/>
      <c r="BJ307" s="99"/>
      <c r="BK307" s="99"/>
      <c r="BL307" s="99"/>
      <c r="BM307" s="99"/>
      <c r="BN307" s="99"/>
      <c r="BO307" s="99"/>
      <c r="BP307" s="99"/>
    </row>
    <row r="308" spans="1:68" x14ac:dyDescent="0.25">
      <c r="A308" s="88" t="str">
        <f t="shared" si="70"/>
        <v>G&amp;A Other</v>
      </c>
      <c r="B308" s="96" t="s">
        <v>94</v>
      </c>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row>
    <row r="309" spans="1:68" x14ac:dyDescent="0.25">
      <c r="A309" s="88" t="str">
        <f t="shared" si="70"/>
        <v>G&amp;A Other</v>
      </c>
      <c r="B309" s="96" t="s">
        <v>95</v>
      </c>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row>
    <row r="310" spans="1:68" x14ac:dyDescent="0.25">
      <c r="A310" s="88" t="str">
        <f t="shared" si="70"/>
        <v>G&amp;A Other</v>
      </c>
      <c r="B310" s="96" t="s">
        <v>96</v>
      </c>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0"/>
      <c r="AL310" s="80"/>
      <c r="AM310" s="80"/>
      <c r="AN310" s="80"/>
      <c r="AO310" s="80"/>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row>
    <row r="311" spans="1:68" x14ac:dyDescent="0.25">
      <c r="A311" s="88" t="str">
        <f t="shared" si="70"/>
        <v>G&amp;A Other</v>
      </c>
      <c r="B311" s="96" t="s">
        <v>97</v>
      </c>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row>
    <row r="312" spans="1:68" x14ac:dyDescent="0.25">
      <c r="A312" s="88" t="str">
        <f t="shared" si="70"/>
        <v>G&amp;A Other</v>
      </c>
      <c r="B312" s="96" t="s">
        <v>98</v>
      </c>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row>
    <row r="313" spans="1:68" x14ac:dyDescent="0.25">
      <c r="A313" s="88" t="str">
        <f t="shared" si="70"/>
        <v>G&amp;A Other</v>
      </c>
      <c r="B313" s="96" t="s">
        <v>99</v>
      </c>
      <c r="I313" s="80"/>
      <c r="J313" s="80"/>
      <c r="K313" s="80"/>
      <c r="L313" s="80"/>
      <c r="M313" s="80"/>
      <c r="N313" s="80"/>
      <c r="O313" s="80"/>
      <c r="P313" s="80"/>
      <c r="Q313" s="80"/>
      <c r="R313" s="80"/>
      <c r="S313" s="80"/>
      <c r="T313" s="80"/>
      <c r="U313" s="80"/>
      <c r="V313" s="80"/>
      <c r="W313" s="80"/>
      <c r="X313" s="80"/>
      <c r="Y313" s="80"/>
      <c r="Z313" s="80"/>
      <c r="AA313" s="80"/>
      <c r="AB313" s="80"/>
      <c r="AC313" s="80"/>
      <c r="AD313" s="80"/>
      <c r="AE313" s="80"/>
      <c r="AF313" s="80"/>
      <c r="AG313" s="80"/>
      <c r="AH313" s="80"/>
      <c r="AI313" s="80"/>
      <c r="AJ313" s="80"/>
      <c r="AK313" s="80"/>
      <c r="AL313" s="80"/>
      <c r="AM313" s="80"/>
      <c r="AN313" s="80"/>
      <c r="AO313" s="80"/>
      <c r="AP313" s="80"/>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row>
    <row r="314" spans="1:68" x14ac:dyDescent="0.25">
      <c r="A314" s="88" t="str">
        <f t="shared" si="70"/>
        <v>G&amp;A Other</v>
      </c>
      <c r="B314" s="96" t="s">
        <v>100</v>
      </c>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c r="AZ314" s="85"/>
      <c r="BA314" s="85"/>
      <c r="BB314" s="85"/>
      <c r="BC314" s="85"/>
      <c r="BD314" s="85"/>
      <c r="BE314" s="85"/>
      <c r="BF314" s="85"/>
      <c r="BG314" s="85"/>
      <c r="BH314" s="85"/>
      <c r="BI314" s="85"/>
      <c r="BJ314" s="85"/>
      <c r="BK314" s="85"/>
      <c r="BL314" s="85"/>
      <c r="BM314" s="85"/>
      <c r="BN314" s="85"/>
      <c r="BO314" s="85"/>
      <c r="BP314" s="85"/>
    </row>
    <row r="315" spans="1:68" x14ac:dyDescent="0.25">
      <c r="A315" s="88" t="str">
        <f t="shared" si="70"/>
        <v>G&amp;A Other</v>
      </c>
      <c r="B315" s="96" t="s">
        <v>101</v>
      </c>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c r="AZ315" s="85"/>
      <c r="BA315" s="85"/>
      <c r="BB315" s="85"/>
      <c r="BC315" s="85"/>
      <c r="BD315" s="85"/>
      <c r="BE315" s="85"/>
      <c r="BF315" s="85"/>
      <c r="BG315" s="85"/>
      <c r="BH315" s="85"/>
      <c r="BI315" s="85"/>
      <c r="BJ315" s="85"/>
      <c r="BK315" s="85"/>
      <c r="BL315" s="85"/>
      <c r="BM315" s="85"/>
      <c r="BN315" s="85"/>
      <c r="BO315" s="85"/>
      <c r="BP315" s="85"/>
    </row>
    <row r="316" spans="1:68" x14ac:dyDescent="0.25">
      <c r="A316" s="88" t="str">
        <f t="shared" si="70"/>
        <v>G&amp;A Other</v>
      </c>
      <c r="B316" s="96" t="s">
        <v>102</v>
      </c>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c r="AZ316" s="85"/>
      <c r="BA316" s="85"/>
      <c r="BB316" s="85"/>
      <c r="BC316" s="85"/>
      <c r="BD316" s="85"/>
      <c r="BE316" s="85"/>
      <c r="BF316" s="85"/>
      <c r="BG316" s="85"/>
      <c r="BH316" s="85"/>
      <c r="BI316" s="85"/>
      <c r="BJ316" s="85"/>
      <c r="BK316" s="85"/>
      <c r="BL316" s="85"/>
      <c r="BM316" s="85"/>
      <c r="BN316" s="85"/>
      <c r="BO316" s="85"/>
      <c r="BP316" s="85"/>
    </row>
    <row r="317" spans="1:68" x14ac:dyDescent="0.25">
      <c r="A317" s="88" t="str">
        <f t="shared" si="70"/>
        <v>G&amp;A Other</v>
      </c>
      <c r="B317" s="96" t="s">
        <v>103</v>
      </c>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c r="AZ317" s="85"/>
      <c r="BA317" s="85"/>
      <c r="BB317" s="85"/>
      <c r="BC317" s="85"/>
      <c r="BD317" s="85"/>
      <c r="BE317" s="85"/>
      <c r="BF317" s="85"/>
      <c r="BG317" s="85"/>
      <c r="BH317" s="85"/>
      <c r="BI317" s="85"/>
      <c r="BJ317" s="85"/>
      <c r="BK317" s="85"/>
      <c r="BL317" s="85"/>
      <c r="BM317" s="85"/>
      <c r="BN317" s="85"/>
      <c r="BO317" s="85"/>
      <c r="BP317" s="85"/>
    </row>
    <row r="318" spans="1:68" x14ac:dyDescent="0.25">
      <c r="A318" s="88" t="str">
        <f t="shared" si="70"/>
        <v>G&amp;A Other</v>
      </c>
      <c r="B318" s="96" t="s">
        <v>104</v>
      </c>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c r="AZ318" s="85"/>
      <c r="BA318" s="85"/>
      <c r="BB318" s="85"/>
      <c r="BC318" s="85"/>
      <c r="BD318" s="85"/>
      <c r="BE318" s="85"/>
      <c r="BF318" s="85"/>
      <c r="BG318" s="85"/>
      <c r="BH318" s="85"/>
      <c r="BI318" s="85"/>
      <c r="BJ318" s="85"/>
      <c r="BK318" s="85"/>
      <c r="BL318" s="85"/>
      <c r="BM318" s="85"/>
      <c r="BN318" s="85"/>
      <c r="BO318" s="85"/>
      <c r="BP318" s="85"/>
    </row>
    <row r="319" spans="1:68" x14ac:dyDescent="0.25">
      <c r="A319" s="88" t="str">
        <f t="shared" si="70"/>
        <v>G&amp;A Other</v>
      </c>
      <c r="B319" s="96" t="s">
        <v>105</v>
      </c>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80"/>
      <c r="AH319" s="80"/>
      <c r="AI319" s="80"/>
      <c r="AJ319" s="80"/>
      <c r="AK319" s="80"/>
      <c r="AL319" s="80"/>
      <c r="AM319" s="80"/>
      <c r="AN319" s="80"/>
      <c r="AO319" s="80"/>
      <c r="AP319" s="80"/>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row>
    <row r="320" spans="1:68" x14ac:dyDescent="0.25">
      <c r="A320" s="88" t="str">
        <f t="shared" si="70"/>
        <v>G&amp;A Other</v>
      </c>
      <c r="B320" s="96" t="s">
        <v>106</v>
      </c>
      <c r="I320" s="80"/>
      <c r="J320" s="80"/>
      <c r="K320" s="80"/>
      <c r="L320" s="80"/>
      <c r="M320" s="80"/>
      <c r="N320" s="80"/>
      <c r="O320" s="80"/>
      <c r="P320" s="80"/>
      <c r="Q320" s="80"/>
      <c r="R320" s="80"/>
      <c r="S320" s="80"/>
      <c r="T320" s="80"/>
      <c r="U320" s="80"/>
      <c r="V320" s="80"/>
      <c r="W320" s="80"/>
      <c r="X320" s="80"/>
      <c r="Y320" s="80"/>
      <c r="Z320" s="80"/>
      <c r="AA320" s="80"/>
      <c r="AB320" s="80"/>
      <c r="AC320" s="80"/>
      <c r="AD320" s="80"/>
      <c r="AE320" s="80"/>
      <c r="AF320" s="80"/>
      <c r="AG320" s="80"/>
      <c r="AH320" s="80"/>
      <c r="AI320" s="80"/>
      <c r="AJ320" s="80"/>
      <c r="AK320" s="80"/>
      <c r="AL320" s="80"/>
      <c r="AM320" s="80"/>
      <c r="AN320" s="80"/>
      <c r="AO320" s="80"/>
      <c r="AP320" s="80"/>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row>
    <row r="321" spans="1:68" x14ac:dyDescent="0.25">
      <c r="A321" s="88" t="str">
        <f t="shared" si="70"/>
        <v>G&amp;A Other</v>
      </c>
      <c r="B321" s="96" t="s">
        <v>107</v>
      </c>
      <c r="I321" s="80"/>
      <c r="J321" s="80"/>
      <c r="K321" s="80"/>
      <c r="L321" s="80"/>
      <c r="M321" s="80"/>
      <c r="N321" s="80"/>
      <c r="O321" s="80"/>
      <c r="P321" s="80"/>
      <c r="Q321" s="80"/>
      <c r="R321" s="80"/>
      <c r="S321" s="80"/>
      <c r="T321" s="80"/>
      <c r="U321" s="80"/>
      <c r="V321" s="80"/>
      <c r="W321" s="80"/>
      <c r="X321" s="80"/>
      <c r="Y321" s="80"/>
      <c r="Z321" s="80"/>
      <c r="AA321" s="80"/>
      <c r="AB321" s="80"/>
      <c r="AC321" s="80"/>
      <c r="AD321" s="80"/>
      <c r="AE321" s="80"/>
      <c r="AF321" s="80"/>
      <c r="AG321" s="80"/>
      <c r="AH321" s="80"/>
      <c r="AI321" s="80"/>
      <c r="AJ321" s="80"/>
      <c r="AK321" s="80"/>
      <c r="AL321" s="80"/>
      <c r="AM321" s="80"/>
      <c r="AN321" s="80"/>
      <c r="AO321" s="80"/>
      <c r="AP321" s="80"/>
      <c r="AQ321" s="80"/>
      <c r="AR321" s="80"/>
      <c r="AS321" s="80"/>
      <c r="AT321" s="80"/>
      <c r="AU321" s="80"/>
      <c r="AV321" s="80"/>
      <c r="AW321" s="80"/>
      <c r="AX321" s="80"/>
      <c r="AY321" s="80"/>
      <c r="AZ321" s="80"/>
      <c r="BA321" s="80"/>
      <c r="BB321" s="80"/>
      <c r="BC321" s="80"/>
      <c r="BD321" s="80"/>
      <c r="BE321" s="80"/>
      <c r="BF321" s="80"/>
      <c r="BG321" s="80"/>
      <c r="BH321" s="80"/>
      <c r="BI321" s="80"/>
      <c r="BJ321" s="80"/>
      <c r="BK321" s="80"/>
      <c r="BL321" s="80"/>
      <c r="BM321" s="80"/>
      <c r="BN321" s="80"/>
      <c r="BO321" s="80"/>
      <c r="BP321" s="80"/>
    </row>
    <row r="322" spans="1:68" x14ac:dyDescent="0.25">
      <c r="A322" s="88" t="str">
        <f t="shared" si="70"/>
        <v>G&amp;A Other</v>
      </c>
      <c r="B322" s="96" t="s">
        <v>108</v>
      </c>
      <c r="I322" s="100"/>
      <c r="J322" s="100"/>
      <c r="K322" s="100"/>
      <c r="L322" s="100"/>
      <c r="M322" s="100"/>
      <c r="N322" s="100"/>
      <c r="O322" s="100"/>
      <c r="P322" s="100"/>
      <c r="Q322" s="100"/>
      <c r="R322" s="100"/>
      <c r="S322" s="100"/>
      <c r="T322" s="100"/>
      <c r="U322" s="100"/>
      <c r="V322" s="100"/>
      <c r="W322" s="80"/>
      <c r="X322" s="80"/>
      <c r="Y322" s="80"/>
      <c r="Z322" s="80"/>
      <c r="AA322" s="80"/>
      <c r="AB322" s="80"/>
      <c r="AC322" s="80"/>
      <c r="AD322" s="80"/>
      <c r="AE322" s="80"/>
      <c r="AF322" s="80"/>
      <c r="AG322" s="80"/>
      <c r="AH322" s="80"/>
      <c r="AI322" s="80"/>
      <c r="AJ322" s="80"/>
      <c r="AK322" s="80"/>
      <c r="AL322" s="80"/>
      <c r="AM322" s="80"/>
      <c r="AN322" s="80"/>
      <c r="AO322" s="80"/>
      <c r="AP322" s="80"/>
      <c r="AQ322" s="80"/>
      <c r="AR322" s="80"/>
      <c r="AS322" s="80"/>
      <c r="AT322" s="80"/>
      <c r="AU322" s="80"/>
      <c r="AV322" s="80"/>
      <c r="AW322" s="80"/>
      <c r="AX322" s="80"/>
      <c r="AY322" s="80"/>
      <c r="AZ322" s="80"/>
      <c r="BA322" s="80"/>
      <c r="BB322" s="80"/>
      <c r="BC322" s="80"/>
      <c r="BD322" s="80"/>
      <c r="BE322" s="80"/>
      <c r="BF322" s="80"/>
      <c r="BG322" s="80"/>
      <c r="BH322" s="80"/>
      <c r="BI322" s="80"/>
      <c r="BJ322" s="80"/>
      <c r="BK322" s="80"/>
      <c r="BL322" s="80"/>
      <c r="BM322" s="80"/>
      <c r="BN322" s="80"/>
      <c r="BO322" s="80"/>
      <c r="BP322" s="8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U84"/>
  <sheetViews>
    <sheetView zoomScaleNormal="100" workbookViewId="0">
      <pane ySplit="11" topLeftCell="A12" activePane="bottomLeft" state="frozen"/>
      <selection pane="bottomLeft" activeCell="J32" sqref="J32"/>
    </sheetView>
  </sheetViews>
  <sheetFormatPr defaultRowHeight="10.5" outlineLevelRow="1" x14ac:dyDescent="0.15"/>
  <cols>
    <col min="1" max="1" width="10" style="102" customWidth="1"/>
    <col min="2" max="2" width="16" style="102" customWidth="1"/>
    <col min="3" max="3" width="22.42578125" style="102" customWidth="1"/>
    <col min="4" max="4" width="13.140625" style="102" customWidth="1"/>
    <col min="5" max="6" width="11.42578125" style="102" customWidth="1"/>
    <col min="7" max="7" width="7" style="102" customWidth="1"/>
    <col min="8" max="8" width="17.5703125" style="102" customWidth="1"/>
    <col min="9" max="9" width="10.85546875" style="102" customWidth="1"/>
    <col min="10" max="10" width="11.85546875" style="102" customWidth="1"/>
    <col min="11" max="11" width="2.140625" style="102" customWidth="1"/>
    <col min="12" max="12" width="12.28515625" style="102" customWidth="1"/>
    <col min="13" max="13" width="11.7109375" style="102" customWidth="1"/>
    <col min="14" max="14" width="11.42578125" style="102" customWidth="1"/>
    <col min="15" max="15" width="12" style="102" customWidth="1"/>
    <col min="16" max="16" width="11.42578125" style="102" customWidth="1"/>
    <col min="17" max="17" width="11.7109375" style="102" customWidth="1"/>
    <col min="18" max="20" width="12" style="102" customWidth="1"/>
    <col min="21" max="21" width="11.7109375" style="102" customWidth="1"/>
    <col min="22" max="22" width="11.42578125" style="102" customWidth="1"/>
    <col min="23" max="24" width="11.7109375" style="102" customWidth="1"/>
    <col min="25" max="25" width="12" style="102" customWidth="1"/>
    <col min="26" max="26" width="11.7109375" style="102" customWidth="1"/>
    <col min="27" max="27" width="11.42578125" style="102" customWidth="1"/>
    <col min="28" max="28" width="11.7109375" style="102" customWidth="1"/>
    <col min="29" max="29" width="11.42578125" style="102" customWidth="1"/>
    <col min="30" max="31" width="11.7109375" style="102" customWidth="1"/>
    <col min="32" max="32" width="11.42578125" style="102" customWidth="1"/>
    <col min="33" max="35" width="9.5703125" style="102" customWidth="1"/>
    <col min="36" max="36" width="9.85546875" style="102" customWidth="1"/>
    <col min="37" max="37" width="9.5703125" style="102" customWidth="1"/>
    <col min="38" max="38" width="9.85546875" style="102" customWidth="1"/>
    <col min="39" max="39" width="9.5703125" style="102" customWidth="1"/>
    <col min="40" max="40" width="9.85546875" style="102" customWidth="1"/>
    <col min="41" max="70" width="10.7109375" style="102" customWidth="1"/>
    <col min="71" max="71" width="9.85546875" style="102" customWidth="1"/>
    <col min="72" max="72" width="9.140625" style="102"/>
    <col min="73" max="73" width="9.140625" style="102" customWidth="1"/>
    <col min="74" max="74" width="7.42578125" style="102" customWidth="1"/>
    <col min="75" max="75" width="8" style="102" customWidth="1"/>
    <col min="76" max="76" width="7.5703125" style="102" customWidth="1"/>
    <col min="77" max="77" width="8.28515625" style="102" customWidth="1"/>
    <col min="78" max="78" width="7.7109375" style="102" customWidth="1"/>
    <col min="79" max="79" width="6.5703125" style="102" customWidth="1"/>
    <col min="80" max="80" width="7.85546875" style="102" customWidth="1"/>
    <col min="81" max="81" width="7.5703125" style="102" customWidth="1"/>
    <col min="82" max="82" width="7.42578125" style="102" customWidth="1"/>
    <col min="83" max="83" width="8" style="102" customWidth="1"/>
    <col min="84" max="84" width="7.5703125" style="102" customWidth="1"/>
    <col min="85" max="85" width="7.140625" style="102" customWidth="1"/>
    <col min="86" max="86" width="7.42578125" style="102" customWidth="1"/>
    <col min="87" max="87" width="8" style="102" customWidth="1"/>
    <col min="88" max="88" width="7.5703125" style="102" customWidth="1"/>
    <col min="89" max="89" width="8.28515625" style="102" customWidth="1"/>
    <col min="90" max="90" width="7.28515625" style="102" customWidth="1"/>
    <col min="91" max="91" width="6.5703125" style="102" customWidth="1"/>
    <col min="92" max="92" width="7.85546875" style="102" customWidth="1"/>
    <col min="93" max="93" width="7.5703125" style="102" customWidth="1"/>
    <col min="94" max="94" width="7.42578125" style="102" customWidth="1"/>
    <col min="95" max="95" width="8" style="102" customWidth="1"/>
    <col min="96" max="96" width="7.5703125" style="102" customWidth="1"/>
    <col min="97" max="105" width="7" style="102" customWidth="1"/>
    <col min="106" max="106" width="7.42578125" style="102" customWidth="1"/>
    <col min="107" max="107" width="8" style="102" customWidth="1"/>
    <col min="108" max="108" width="7.5703125" style="102" customWidth="1"/>
    <col min="109" max="109" width="7.140625" style="102" customWidth="1"/>
    <col min="110" max="110" width="7.42578125" style="102" customWidth="1"/>
    <col min="111" max="111" width="8" style="102" customWidth="1"/>
    <col min="112" max="112" width="7.5703125" style="102" customWidth="1"/>
    <col min="113" max="113" width="8.28515625" style="102" customWidth="1"/>
    <col min="114" max="114" width="7.28515625" style="102" customWidth="1"/>
    <col min="115" max="115" width="6.5703125" style="102" customWidth="1"/>
    <col min="116" max="116" width="7.85546875" style="102" customWidth="1"/>
    <col min="117" max="117" width="7.5703125" style="102" customWidth="1"/>
    <col min="118" max="118" width="7.42578125" style="102" customWidth="1"/>
    <col min="119" max="124" width="8" style="102" customWidth="1"/>
    <col min="125" max="125" width="8.5703125" style="102" customWidth="1"/>
    <col min="126" max="131" width="8" style="102" customWidth="1"/>
    <col min="132" max="132" width="7.5703125" style="102" customWidth="1"/>
    <col min="133" max="133" width="9.140625" style="102"/>
    <col min="134" max="134" width="9.28515625" style="102" customWidth="1"/>
    <col min="135" max="135" width="7.85546875" style="102" customWidth="1"/>
    <col min="136" max="193" width="9.28515625" style="102" customWidth="1"/>
    <col min="194" max="195" width="9.140625" style="102"/>
    <col min="196" max="255" width="9.28515625" style="102" customWidth="1"/>
    <col min="256" max="16384" width="9.140625" style="102"/>
  </cols>
  <sheetData>
    <row r="1" spans="1:255" ht="21" x14ac:dyDescent="0.35">
      <c r="A1" s="199" t="s">
        <v>136</v>
      </c>
      <c r="B1" s="200"/>
      <c r="C1" s="200"/>
      <c r="N1" s="103"/>
    </row>
    <row r="2" spans="1:255" ht="20.25" x14ac:dyDescent="0.3">
      <c r="A2" s="104"/>
    </row>
    <row r="3" spans="1:255" ht="15" x14ac:dyDescent="0.25">
      <c r="A3" s="105"/>
    </row>
    <row r="4" spans="1:255" s="107" customFormat="1" ht="15.75" hidden="1" outlineLevel="1" x14ac:dyDescent="0.25">
      <c r="A4" s="106" t="s">
        <v>137</v>
      </c>
      <c r="C4" s="108"/>
      <c r="D4" s="108"/>
      <c r="L4" s="109">
        <f t="shared" ref="L4:S4" si="0">L6-L5+1</f>
        <v>31</v>
      </c>
      <c r="M4" s="109">
        <f t="shared" si="0"/>
        <v>29</v>
      </c>
      <c r="N4" s="109">
        <f t="shared" si="0"/>
        <v>31</v>
      </c>
      <c r="O4" s="109">
        <f t="shared" si="0"/>
        <v>30</v>
      </c>
      <c r="P4" s="109">
        <f t="shared" si="0"/>
        <v>31</v>
      </c>
      <c r="Q4" s="109">
        <f t="shared" si="0"/>
        <v>30</v>
      </c>
      <c r="R4" s="109">
        <f t="shared" si="0"/>
        <v>31</v>
      </c>
      <c r="S4" s="109">
        <f t="shared" si="0"/>
        <v>31</v>
      </c>
      <c r="T4" s="109">
        <f>T6-T5+1</f>
        <v>30</v>
      </c>
      <c r="U4" s="109">
        <f t="shared" ref="U4:BS4" si="1">U6-U5+1</f>
        <v>31</v>
      </c>
      <c r="V4" s="109">
        <f t="shared" si="1"/>
        <v>30</v>
      </c>
      <c r="W4" s="109">
        <f t="shared" si="1"/>
        <v>31</v>
      </c>
      <c r="X4" s="109">
        <f t="shared" si="1"/>
        <v>31</v>
      </c>
      <c r="Y4" s="109">
        <f t="shared" si="1"/>
        <v>28</v>
      </c>
      <c r="Z4" s="109">
        <f t="shared" si="1"/>
        <v>31</v>
      </c>
      <c r="AA4" s="109">
        <f t="shared" si="1"/>
        <v>30</v>
      </c>
      <c r="AB4" s="109">
        <f t="shared" si="1"/>
        <v>31</v>
      </c>
      <c r="AC4" s="109">
        <f t="shared" si="1"/>
        <v>30</v>
      </c>
      <c r="AD4" s="109">
        <f t="shared" si="1"/>
        <v>31</v>
      </c>
      <c r="AE4" s="109">
        <f t="shared" si="1"/>
        <v>31</v>
      </c>
      <c r="AF4" s="109">
        <f t="shared" si="1"/>
        <v>30</v>
      </c>
      <c r="AG4" s="109">
        <f t="shared" si="1"/>
        <v>31</v>
      </c>
      <c r="AH4" s="109">
        <f t="shared" si="1"/>
        <v>30</v>
      </c>
      <c r="AI4" s="109">
        <f t="shared" si="1"/>
        <v>31</v>
      </c>
      <c r="AJ4" s="109">
        <f t="shared" si="1"/>
        <v>31</v>
      </c>
      <c r="AK4" s="109">
        <f t="shared" si="1"/>
        <v>28</v>
      </c>
      <c r="AL4" s="109">
        <f t="shared" si="1"/>
        <v>31</v>
      </c>
      <c r="AM4" s="109">
        <f t="shared" si="1"/>
        <v>30</v>
      </c>
      <c r="AN4" s="109">
        <f t="shared" si="1"/>
        <v>31</v>
      </c>
      <c r="AO4" s="109">
        <f t="shared" si="1"/>
        <v>30</v>
      </c>
      <c r="AP4" s="109">
        <f t="shared" si="1"/>
        <v>31</v>
      </c>
      <c r="AQ4" s="109">
        <f t="shared" si="1"/>
        <v>31</v>
      </c>
      <c r="AR4" s="109">
        <f t="shared" si="1"/>
        <v>30</v>
      </c>
      <c r="AS4" s="109">
        <f t="shared" si="1"/>
        <v>31</v>
      </c>
      <c r="AT4" s="109">
        <f t="shared" si="1"/>
        <v>30</v>
      </c>
      <c r="AU4" s="109">
        <f t="shared" si="1"/>
        <v>31</v>
      </c>
      <c r="AV4" s="109">
        <f t="shared" si="1"/>
        <v>31</v>
      </c>
      <c r="AW4" s="109">
        <f t="shared" si="1"/>
        <v>28</v>
      </c>
      <c r="AX4" s="109">
        <f t="shared" si="1"/>
        <v>31</v>
      </c>
      <c r="AY4" s="109">
        <f t="shared" si="1"/>
        <v>30</v>
      </c>
      <c r="AZ4" s="109">
        <f t="shared" si="1"/>
        <v>31</v>
      </c>
      <c r="BA4" s="109">
        <f t="shared" si="1"/>
        <v>30</v>
      </c>
      <c r="BB4" s="109">
        <f t="shared" si="1"/>
        <v>31</v>
      </c>
      <c r="BC4" s="109">
        <f t="shared" si="1"/>
        <v>31</v>
      </c>
      <c r="BD4" s="109">
        <f t="shared" si="1"/>
        <v>30</v>
      </c>
      <c r="BE4" s="109">
        <f t="shared" si="1"/>
        <v>31</v>
      </c>
      <c r="BF4" s="109">
        <f t="shared" si="1"/>
        <v>30</v>
      </c>
      <c r="BG4" s="109">
        <f t="shared" si="1"/>
        <v>31</v>
      </c>
      <c r="BH4" s="109">
        <f t="shared" si="1"/>
        <v>31</v>
      </c>
      <c r="BI4" s="109">
        <f t="shared" si="1"/>
        <v>29</v>
      </c>
      <c r="BJ4" s="109">
        <f t="shared" si="1"/>
        <v>31</v>
      </c>
      <c r="BK4" s="109">
        <f t="shared" si="1"/>
        <v>30</v>
      </c>
      <c r="BL4" s="109">
        <f t="shared" si="1"/>
        <v>31</v>
      </c>
      <c r="BM4" s="109">
        <f t="shared" si="1"/>
        <v>30</v>
      </c>
      <c r="BN4" s="109">
        <f t="shared" si="1"/>
        <v>31</v>
      </c>
      <c r="BO4" s="109">
        <f t="shared" si="1"/>
        <v>31</v>
      </c>
      <c r="BP4" s="109">
        <f t="shared" si="1"/>
        <v>30</v>
      </c>
      <c r="BQ4" s="109">
        <f t="shared" si="1"/>
        <v>31</v>
      </c>
      <c r="BR4" s="109">
        <f t="shared" si="1"/>
        <v>30</v>
      </c>
      <c r="BS4" s="109">
        <f t="shared" si="1"/>
        <v>31</v>
      </c>
    </row>
    <row r="5" spans="1:255" s="107" customFormat="1" ht="15.75" hidden="1" outlineLevel="1" x14ac:dyDescent="0.25">
      <c r="A5" s="106" t="s">
        <v>137</v>
      </c>
      <c r="C5" s="108"/>
      <c r="D5" s="108"/>
      <c r="L5" s="110">
        <f t="shared" ref="L5:BS5" si="2">L11</f>
        <v>42370</v>
      </c>
      <c r="M5" s="110">
        <f t="shared" si="2"/>
        <v>42401</v>
      </c>
      <c r="N5" s="110">
        <f t="shared" si="2"/>
        <v>42430</v>
      </c>
      <c r="O5" s="110">
        <f t="shared" si="2"/>
        <v>42461</v>
      </c>
      <c r="P5" s="110">
        <f t="shared" si="2"/>
        <v>42491</v>
      </c>
      <c r="Q5" s="110">
        <f t="shared" si="2"/>
        <v>42522</v>
      </c>
      <c r="R5" s="110">
        <f t="shared" si="2"/>
        <v>42552</v>
      </c>
      <c r="S5" s="110">
        <f t="shared" si="2"/>
        <v>42583</v>
      </c>
      <c r="T5" s="110">
        <f t="shared" si="2"/>
        <v>42614</v>
      </c>
      <c r="U5" s="110">
        <f t="shared" si="2"/>
        <v>42644</v>
      </c>
      <c r="V5" s="110">
        <f t="shared" si="2"/>
        <v>42675</v>
      </c>
      <c r="W5" s="110">
        <f t="shared" si="2"/>
        <v>42705</v>
      </c>
      <c r="X5" s="110">
        <f t="shared" si="2"/>
        <v>42736</v>
      </c>
      <c r="Y5" s="110">
        <f t="shared" si="2"/>
        <v>42767</v>
      </c>
      <c r="Z5" s="110">
        <f t="shared" si="2"/>
        <v>42795</v>
      </c>
      <c r="AA5" s="110">
        <f t="shared" si="2"/>
        <v>42826</v>
      </c>
      <c r="AB5" s="110">
        <f t="shared" si="2"/>
        <v>42856</v>
      </c>
      <c r="AC5" s="110">
        <f t="shared" si="2"/>
        <v>42887</v>
      </c>
      <c r="AD5" s="110">
        <f t="shared" si="2"/>
        <v>42917</v>
      </c>
      <c r="AE5" s="110">
        <f t="shared" si="2"/>
        <v>42948</v>
      </c>
      <c r="AF5" s="110">
        <f t="shared" si="2"/>
        <v>42979</v>
      </c>
      <c r="AG5" s="110">
        <f t="shared" si="2"/>
        <v>43009</v>
      </c>
      <c r="AH5" s="110">
        <f t="shared" si="2"/>
        <v>43040</v>
      </c>
      <c r="AI5" s="110">
        <f t="shared" si="2"/>
        <v>43070</v>
      </c>
      <c r="AJ5" s="110">
        <f t="shared" si="2"/>
        <v>43101</v>
      </c>
      <c r="AK5" s="110">
        <f t="shared" si="2"/>
        <v>43132</v>
      </c>
      <c r="AL5" s="110">
        <f t="shared" si="2"/>
        <v>43160</v>
      </c>
      <c r="AM5" s="110">
        <f t="shared" si="2"/>
        <v>43191</v>
      </c>
      <c r="AN5" s="110">
        <f t="shared" si="2"/>
        <v>43221</v>
      </c>
      <c r="AO5" s="110">
        <f t="shared" si="2"/>
        <v>43252</v>
      </c>
      <c r="AP5" s="110">
        <f t="shared" si="2"/>
        <v>43282</v>
      </c>
      <c r="AQ5" s="110">
        <f t="shared" si="2"/>
        <v>43313</v>
      </c>
      <c r="AR5" s="110">
        <f t="shared" si="2"/>
        <v>43344</v>
      </c>
      <c r="AS5" s="110">
        <f t="shared" si="2"/>
        <v>43374</v>
      </c>
      <c r="AT5" s="110">
        <f t="shared" si="2"/>
        <v>43405</v>
      </c>
      <c r="AU5" s="110">
        <f t="shared" si="2"/>
        <v>43435</v>
      </c>
      <c r="AV5" s="110">
        <f t="shared" si="2"/>
        <v>43466</v>
      </c>
      <c r="AW5" s="110">
        <f t="shared" si="2"/>
        <v>43497</v>
      </c>
      <c r="AX5" s="110">
        <f t="shared" si="2"/>
        <v>43525</v>
      </c>
      <c r="AY5" s="110">
        <f t="shared" si="2"/>
        <v>43556</v>
      </c>
      <c r="AZ5" s="110">
        <f t="shared" si="2"/>
        <v>43586</v>
      </c>
      <c r="BA5" s="110">
        <f t="shared" si="2"/>
        <v>43617</v>
      </c>
      <c r="BB5" s="110">
        <f t="shared" si="2"/>
        <v>43647</v>
      </c>
      <c r="BC5" s="110">
        <f t="shared" si="2"/>
        <v>43678</v>
      </c>
      <c r="BD5" s="110">
        <f t="shared" si="2"/>
        <v>43709</v>
      </c>
      <c r="BE5" s="110">
        <f t="shared" si="2"/>
        <v>43739</v>
      </c>
      <c r="BF5" s="110">
        <f t="shared" si="2"/>
        <v>43770</v>
      </c>
      <c r="BG5" s="110">
        <f t="shared" si="2"/>
        <v>43800</v>
      </c>
      <c r="BH5" s="110">
        <f t="shared" si="2"/>
        <v>43831</v>
      </c>
      <c r="BI5" s="110">
        <f t="shared" si="2"/>
        <v>43862</v>
      </c>
      <c r="BJ5" s="110">
        <f t="shared" si="2"/>
        <v>43891</v>
      </c>
      <c r="BK5" s="110">
        <f t="shared" si="2"/>
        <v>43922</v>
      </c>
      <c r="BL5" s="110">
        <f t="shared" si="2"/>
        <v>43952</v>
      </c>
      <c r="BM5" s="110">
        <f t="shared" si="2"/>
        <v>43983</v>
      </c>
      <c r="BN5" s="110">
        <f t="shared" si="2"/>
        <v>44013</v>
      </c>
      <c r="BO5" s="110">
        <f t="shared" si="2"/>
        <v>44044</v>
      </c>
      <c r="BP5" s="110">
        <f t="shared" si="2"/>
        <v>44075</v>
      </c>
      <c r="BQ5" s="110">
        <f t="shared" si="2"/>
        <v>44105</v>
      </c>
      <c r="BR5" s="110">
        <f t="shared" si="2"/>
        <v>44136</v>
      </c>
      <c r="BS5" s="110">
        <f t="shared" si="2"/>
        <v>44166</v>
      </c>
    </row>
    <row r="6" spans="1:255" s="107" customFormat="1" ht="15.75" hidden="1" outlineLevel="1" x14ac:dyDescent="0.25">
      <c r="A6" s="106" t="s">
        <v>137</v>
      </c>
      <c r="L6" s="110">
        <f t="shared" ref="L6:S6" si="3">EOMONTH(L5,0)</f>
        <v>42400</v>
      </c>
      <c r="M6" s="110">
        <f t="shared" si="3"/>
        <v>42429</v>
      </c>
      <c r="N6" s="110">
        <f t="shared" si="3"/>
        <v>42460</v>
      </c>
      <c r="O6" s="110">
        <f t="shared" si="3"/>
        <v>42490</v>
      </c>
      <c r="P6" s="110">
        <f t="shared" si="3"/>
        <v>42521</v>
      </c>
      <c r="Q6" s="110">
        <f t="shared" si="3"/>
        <v>42551</v>
      </c>
      <c r="R6" s="110">
        <f t="shared" si="3"/>
        <v>42582</v>
      </c>
      <c r="S6" s="110">
        <f t="shared" si="3"/>
        <v>42613</v>
      </c>
      <c r="T6" s="110">
        <f>EOMONTH(T5,0)</f>
        <v>42643</v>
      </c>
      <c r="U6" s="110">
        <f t="shared" ref="U6:BS6" si="4">EOMONTH(U5,0)</f>
        <v>42674</v>
      </c>
      <c r="V6" s="110">
        <f t="shared" si="4"/>
        <v>42704</v>
      </c>
      <c r="W6" s="110">
        <f t="shared" si="4"/>
        <v>42735</v>
      </c>
      <c r="X6" s="110">
        <f t="shared" si="4"/>
        <v>42766</v>
      </c>
      <c r="Y6" s="110">
        <f t="shared" si="4"/>
        <v>42794</v>
      </c>
      <c r="Z6" s="110">
        <f t="shared" si="4"/>
        <v>42825</v>
      </c>
      <c r="AA6" s="110">
        <f t="shared" si="4"/>
        <v>42855</v>
      </c>
      <c r="AB6" s="110">
        <f t="shared" si="4"/>
        <v>42886</v>
      </c>
      <c r="AC6" s="110">
        <f t="shared" si="4"/>
        <v>42916</v>
      </c>
      <c r="AD6" s="110">
        <f t="shared" si="4"/>
        <v>42947</v>
      </c>
      <c r="AE6" s="110">
        <f t="shared" si="4"/>
        <v>42978</v>
      </c>
      <c r="AF6" s="110">
        <f t="shared" si="4"/>
        <v>43008</v>
      </c>
      <c r="AG6" s="110">
        <f t="shared" si="4"/>
        <v>43039</v>
      </c>
      <c r="AH6" s="110">
        <f t="shared" si="4"/>
        <v>43069</v>
      </c>
      <c r="AI6" s="110">
        <f t="shared" si="4"/>
        <v>43100</v>
      </c>
      <c r="AJ6" s="110">
        <f t="shared" si="4"/>
        <v>43131</v>
      </c>
      <c r="AK6" s="110">
        <f t="shared" si="4"/>
        <v>43159</v>
      </c>
      <c r="AL6" s="110">
        <f t="shared" si="4"/>
        <v>43190</v>
      </c>
      <c r="AM6" s="110">
        <f t="shared" si="4"/>
        <v>43220</v>
      </c>
      <c r="AN6" s="110">
        <f t="shared" si="4"/>
        <v>43251</v>
      </c>
      <c r="AO6" s="110">
        <f t="shared" si="4"/>
        <v>43281</v>
      </c>
      <c r="AP6" s="110">
        <f t="shared" si="4"/>
        <v>43312</v>
      </c>
      <c r="AQ6" s="110">
        <f t="shared" si="4"/>
        <v>43343</v>
      </c>
      <c r="AR6" s="110">
        <f t="shared" si="4"/>
        <v>43373</v>
      </c>
      <c r="AS6" s="110">
        <f t="shared" si="4"/>
        <v>43404</v>
      </c>
      <c r="AT6" s="110">
        <f t="shared" si="4"/>
        <v>43434</v>
      </c>
      <c r="AU6" s="110">
        <f t="shared" si="4"/>
        <v>43465</v>
      </c>
      <c r="AV6" s="110">
        <f t="shared" si="4"/>
        <v>43496</v>
      </c>
      <c r="AW6" s="110">
        <f t="shared" si="4"/>
        <v>43524</v>
      </c>
      <c r="AX6" s="110">
        <f t="shared" si="4"/>
        <v>43555</v>
      </c>
      <c r="AY6" s="110">
        <f t="shared" si="4"/>
        <v>43585</v>
      </c>
      <c r="AZ6" s="110">
        <f t="shared" si="4"/>
        <v>43616</v>
      </c>
      <c r="BA6" s="110">
        <f t="shared" si="4"/>
        <v>43646</v>
      </c>
      <c r="BB6" s="110">
        <f t="shared" si="4"/>
        <v>43677</v>
      </c>
      <c r="BC6" s="110">
        <f t="shared" si="4"/>
        <v>43708</v>
      </c>
      <c r="BD6" s="110">
        <f t="shared" si="4"/>
        <v>43738</v>
      </c>
      <c r="BE6" s="110">
        <f t="shared" si="4"/>
        <v>43769</v>
      </c>
      <c r="BF6" s="110">
        <f t="shared" si="4"/>
        <v>43799</v>
      </c>
      <c r="BG6" s="110">
        <f t="shared" si="4"/>
        <v>43830</v>
      </c>
      <c r="BH6" s="110">
        <f t="shared" si="4"/>
        <v>43861</v>
      </c>
      <c r="BI6" s="110">
        <f t="shared" si="4"/>
        <v>43890</v>
      </c>
      <c r="BJ6" s="110">
        <f t="shared" si="4"/>
        <v>43921</v>
      </c>
      <c r="BK6" s="110">
        <f t="shared" si="4"/>
        <v>43951</v>
      </c>
      <c r="BL6" s="110">
        <f t="shared" si="4"/>
        <v>43982</v>
      </c>
      <c r="BM6" s="110">
        <f t="shared" si="4"/>
        <v>44012</v>
      </c>
      <c r="BN6" s="110">
        <f t="shared" si="4"/>
        <v>44043</v>
      </c>
      <c r="BO6" s="110">
        <f t="shared" si="4"/>
        <v>44074</v>
      </c>
      <c r="BP6" s="110">
        <f t="shared" si="4"/>
        <v>44104</v>
      </c>
      <c r="BQ6" s="110">
        <f t="shared" si="4"/>
        <v>44135</v>
      </c>
      <c r="BR6" s="110">
        <f t="shared" si="4"/>
        <v>44165</v>
      </c>
      <c r="BS6" s="110">
        <f t="shared" si="4"/>
        <v>44196</v>
      </c>
    </row>
    <row r="7" spans="1:255" s="107" customFormat="1" ht="15.75" hidden="1" outlineLevel="1" x14ac:dyDescent="0.25">
      <c r="A7" s="106" t="s">
        <v>137</v>
      </c>
      <c r="L7" s="111" t="str">
        <f>ROUNDUP(MONTH(L5)/3,0)&amp;"Q"&amp;RIGHT(YEAR(L5),2)</f>
        <v>1Q16</v>
      </c>
      <c r="M7" s="111" t="str">
        <f t="shared" ref="M7:BS7" si="5">ROUNDUP(MONTH(M5)/3,0)&amp;"Q"&amp;RIGHT(YEAR(M5),2)</f>
        <v>1Q16</v>
      </c>
      <c r="N7" s="111" t="str">
        <f t="shared" si="5"/>
        <v>1Q16</v>
      </c>
      <c r="O7" s="111" t="str">
        <f t="shared" si="5"/>
        <v>2Q16</v>
      </c>
      <c r="P7" s="111" t="str">
        <f t="shared" si="5"/>
        <v>2Q16</v>
      </c>
      <c r="Q7" s="111" t="str">
        <f t="shared" si="5"/>
        <v>2Q16</v>
      </c>
      <c r="R7" s="111" t="str">
        <f t="shared" si="5"/>
        <v>3Q16</v>
      </c>
      <c r="S7" s="111" t="str">
        <f t="shared" si="5"/>
        <v>3Q16</v>
      </c>
      <c r="T7" s="111" t="str">
        <f t="shared" si="5"/>
        <v>3Q16</v>
      </c>
      <c r="U7" s="111" t="str">
        <f t="shared" si="5"/>
        <v>4Q16</v>
      </c>
      <c r="V7" s="111" t="str">
        <f t="shared" si="5"/>
        <v>4Q16</v>
      </c>
      <c r="W7" s="111" t="str">
        <f t="shared" si="5"/>
        <v>4Q16</v>
      </c>
      <c r="X7" s="111" t="str">
        <f t="shared" si="5"/>
        <v>1Q17</v>
      </c>
      <c r="Y7" s="111" t="str">
        <f t="shared" si="5"/>
        <v>1Q17</v>
      </c>
      <c r="Z7" s="111" t="str">
        <f t="shared" si="5"/>
        <v>1Q17</v>
      </c>
      <c r="AA7" s="111" t="str">
        <f t="shared" si="5"/>
        <v>2Q17</v>
      </c>
      <c r="AB7" s="111" t="str">
        <f t="shared" si="5"/>
        <v>2Q17</v>
      </c>
      <c r="AC7" s="111" t="str">
        <f t="shared" si="5"/>
        <v>2Q17</v>
      </c>
      <c r="AD7" s="111" t="str">
        <f t="shared" si="5"/>
        <v>3Q17</v>
      </c>
      <c r="AE7" s="111" t="str">
        <f t="shared" si="5"/>
        <v>3Q17</v>
      </c>
      <c r="AF7" s="111" t="str">
        <f t="shared" si="5"/>
        <v>3Q17</v>
      </c>
      <c r="AG7" s="111" t="str">
        <f t="shared" si="5"/>
        <v>4Q17</v>
      </c>
      <c r="AH7" s="111" t="str">
        <f t="shared" si="5"/>
        <v>4Q17</v>
      </c>
      <c r="AI7" s="111" t="str">
        <f t="shared" si="5"/>
        <v>4Q17</v>
      </c>
      <c r="AJ7" s="111" t="str">
        <f t="shared" si="5"/>
        <v>1Q18</v>
      </c>
      <c r="AK7" s="111" t="str">
        <f t="shared" si="5"/>
        <v>1Q18</v>
      </c>
      <c r="AL7" s="111" t="str">
        <f t="shared" si="5"/>
        <v>1Q18</v>
      </c>
      <c r="AM7" s="111" t="str">
        <f t="shared" si="5"/>
        <v>2Q18</v>
      </c>
      <c r="AN7" s="111" t="str">
        <f t="shared" si="5"/>
        <v>2Q18</v>
      </c>
      <c r="AO7" s="111" t="str">
        <f t="shared" si="5"/>
        <v>2Q18</v>
      </c>
      <c r="AP7" s="111" t="str">
        <f t="shared" si="5"/>
        <v>3Q18</v>
      </c>
      <c r="AQ7" s="111" t="str">
        <f t="shared" si="5"/>
        <v>3Q18</v>
      </c>
      <c r="AR7" s="111" t="str">
        <f t="shared" si="5"/>
        <v>3Q18</v>
      </c>
      <c r="AS7" s="111" t="str">
        <f t="shared" si="5"/>
        <v>4Q18</v>
      </c>
      <c r="AT7" s="111" t="str">
        <f t="shared" si="5"/>
        <v>4Q18</v>
      </c>
      <c r="AU7" s="111" t="str">
        <f t="shared" si="5"/>
        <v>4Q18</v>
      </c>
      <c r="AV7" s="111" t="str">
        <f t="shared" si="5"/>
        <v>1Q19</v>
      </c>
      <c r="AW7" s="111" t="str">
        <f t="shared" si="5"/>
        <v>1Q19</v>
      </c>
      <c r="AX7" s="111" t="str">
        <f t="shared" si="5"/>
        <v>1Q19</v>
      </c>
      <c r="AY7" s="111" t="str">
        <f t="shared" si="5"/>
        <v>2Q19</v>
      </c>
      <c r="AZ7" s="111" t="str">
        <f t="shared" si="5"/>
        <v>2Q19</v>
      </c>
      <c r="BA7" s="111" t="str">
        <f t="shared" si="5"/>
        <v>2Q19</v>
      </c>
      <c r="BB7" s="111" t="str">
        <f t="shared" si="5"/>
        <v>3Q19</v>
      </c>
      <c r="BC7" s="111" t="str">
        <f t="shared" si="5"/>
        <v>3Q19</v>
      </c>
      <c r="BD7" s="111" t="str">
        <f t="shared" si="5"/>
        <v>3Q19</v>
      </c>
      <c r="BE7" s="111" t="str">
        <f t="shared" si="5"/>
        <v>4Q19</v>
      </c>
      <c r="BF7" s="111" t="str">
        <f t="shared" si="5"/>
        <v>4Q19</v>
      </c>
      <c r="BG7" s="111" t="str">
        <f t="shared" si="5"/>
        <v>4Q19</v>
      </c>
      <c r="BH7" s="111" t="str">
        <f t="shared" si="5"/>
        <v>1Q20</v>
      </c>
      <c r="BI7" s="111" t="str">
        <f t="shared" si="5"/>
        <v>1Q20</v>
      </c>
      <c r="BJ7" s="111" t="str">
        <f t="shared" si="5"/>
        <v>1Q20</v>
      </c>
      <c r="BK7" s="111" t="str">
        <f t="shared" si="5"/>
        <v>2Q20</v>
      </c>
      <c r="BL7" s="111" t="str">
        <f t="shared" si="5"/>
        <v>2Q20</v>
      </c>
      <c r="BM7" s="111" t="str">
        <f t="shared" si="5"/>
        <v>2Q20</v>
      </c>
      <c r="BN7" s="111" t="str">
        <f t="shared" si="5"/>
        <v>3Q20</v>
      </c>
      <c r="BO7" s="111" t="str">
        <f t="shared" si="5"/>
        <v>3Q20</v>
      </c>
      <c r="BP7" s="111" t="str">
        <f t="shared" si="5"/>
        <v>3Q20</v>
      </c>
      <c r="BQ7" s="111" t="str">
        <f t="shared" si="5"/>
        <v>4Q20</v>
      </c>
      <c r="BR7" s="111" t="str">
        <f t="shared" si="5"/>
        <v>4Q20</v>
      </c>
      <c r="BS7" s="111" t="str">
        <f t="shared" si="5"/>
        <v>4Q20</v>
      </c>
      <c r="BU7" s="112" t="str">
        <f t="shared" ref="BU7:EB7" si="6">L7</f>
        <v>1Q16</v>
      </c>
      <c r="BV7" s="112" t="str">
        <f t="shared" si="6"/>
        <v>1Q16</v>
      </c>
      <c r="BW7" s="112" t="str">
        <f t="shared" si="6"/>
        <v>1Q16</v>
      </c>
      <c r="BX7" s="112" t="str">
        <f t="shared" si="6"/>
        <v>2Q16</v>
      </c>
      <c r="BY7" s="112" t="str">
        <f t="shared" si="6"/>
        <v>2Q16</v>
      </c>
      <c r="BZ7" s="112" t="str">
        <f t="shared" si="6"/>
        <v>2Q16</v>
      </c>
      <c r="CA7" s="112" t="str">
        <f t="shared" si="6"/>
        <v>3Q16</v>
      </c>
      <c r="CB7" s="112" t="str">
        <f t="shared" si="6"/>
        <v>3Q16</v>
      </c>
      <c r="CC7" s="112" t="str">
        <f t="shared" si="6"/>
        <v>3Q16</v>
      </c>
      <c r="CD7" s="112" t="str">
        <f t="shared" si="6"/>
        <v>4Q16</v>
      </c>
      <c r="CE7" s="112" t="str">
        <f t="shared" si="6"/>
        <v>4Q16</v>
      </c>
      <c r="CF7" s="112" t="str">
        <f t="shared" si="6"/>
        <v>4Q16</v>
      </c>
      <c r="CG7" s="112" t="str">
        <f t="shared" si="6"/>
        <v>1Q17</v>
      </c>
      <c r="CH7" s="112" t="str">
        <f t="shared" si="6"/>
        <v>1Q17</v>
      </c>
      <c r="CI7" s="112" t="str">
        <f t="shared" si="6"/>
        <v>1Q17</v>
      </c>
      <c r="CJ7" s="112" t="str">
        <f t="shared" si="6"/>
        <v>2Q17</v>
      </c>
      <c r="CK7" s="112" t="str">
        <f t="shared" si="6"/>
        <v>2Q17</v>
      </c>
      <c r="CL7" s="112" t="str">
        <f t="shared" si="6"/>
        <v>2Q17</v>
      </c>
      <c r="CM7" s="112" t="str">
        <f t="shared" si="6"/>
        <v>3Q17</v>
      </c>
      <c r="CN7" s="112" t="str">
        <f t="shared" si="6"/>
        <v>3Q17</v>
      </c>
      <c r="CO7" s="112" t="str">
        <f t="shared" si="6"/>
        <v>3Q17</v>
      </c>
      <c r="CP7" s="112" t="str">
        <f t="shared" si="6"/>
        <v>4Q17</v>
      </c>
      <c r="CQ7" s="112" t="str">
        <f t="shared" si="6"/>
        <v>4Q17</v>
      </c>
      <c r="CR7" s="112" t="str">
        <f t="shared" si="6"/>
        <v>4Q17</v>
      </c>
      <c r="CS7" s="112" t="str">
        <f t="shared" si="6"/>
        <v>1Q18</v>
      </c>
      <c r="CT7" s="112" t="str">
        <f t="shared" si="6"/>
        <v>1Q18</v>
      </c>
      <c r="CU7" s="112" t="str">
        <f t="shared" si="6"/>
        <v>1Q18</v>
      </c>
      <c r="CV7" s="112" t="str">
        <f t="shared" si="6"/>
        <v>2Q18</v>
      </c>
      <c r="CW7" s="112" t="str">
        <f t="shared" si="6"/>
        <v>2Q18</v>
      </c>
      <c r="CX7" s="112" t="str">
        <f t="shared" si="6"/>
        <v>2Q18</v>
      </c>
      <c r="CY7" s="112" t="str">
        <f t="shared" si="6"/>
        <v>3Q18</v>
      </c>
      <c r="CZ7" s="112" t="str">
        <f t="shared" si="6"/>
        <v>3Q18</v>
      </c>
      <c r="DA7" s="112" t="str">
        <f t="shared" si="6"/>
        <v>3Q18</v>
      </c>
      <c r="DB7" s="112" t="str">
        <f t="shared" si="6"/>
        <v>4Q18</v>
      </c>
      <c r="DC7" s="112" t="str">
        <f t="shared" si="6"/>
        <v>4Q18</v>
      </c>
      <c r="DD7" s="112" t="str">
        <f t="shared" si="6"/>
        <v>4Q18</v>
      </c>
      <c r="DE7" s="112" t="str">
        <f t="shared" si="6"/>
        <v>1Q19</v>
      </c>
      <c r="DF7" s="112" t="str">
        <f t="shared" si="6"/>
        <v>1Q19</v>
      </c>
      <c r="DG7" s="112" t="str">
        <f t="shared" si="6"/>
        <v>1Q19</v>
      </c>
      <c r="DH7" s="112" t="str">
        <f t="shared" si="6"/>
        <v>2Q19</v>
      </c>
      <c r="DI7" s="112" t="str">
        <f t="shared" si="6"/>
        <v>2Q19</v>
      </c>
      <c r="DJ7" s="112" t="str">
        <f t="shared" si="6"/>
        <v>2Q19</v>
      </c>
      <c r="DK7" s="112" t="str">
        <f t="shared" si="6"/>
        <v>3Q19</v>
      </c>
      <c r="DL7" s="112" t="str">
        <f t="shared" si="6"/>
        <v>3Q19</v>
      </c>
      <c r="DM7" s="112" t="str">
        <f t="shared" si="6"/>
        <v>3Q19</v>
      </c>
      <c r="DN7" s="112" t="str">
        <f t="shared" si="6"/>
        <v>4Q19</v>
      </c>
      <c r="DO7" s="112" t="str">
        <f t="shared" si="6"/>
        <v>4Q19</v>
      </c>
      <c r="DP7" s="112" t="str">
        <f t="shared" si="6"/>
        <v>4Q19</v>
      </c>
      <c r="DQ7" s="112" t="str">
        <f t="shared" si="6"/>
        <v>1Q20</v>
      </c>
      <c r="DR7" s="112" t="str">
        <f t="shared" si="6"/>
        <v>1Q20</v>
      </c>
      <c r="DS7" s="112" t="str">
        <f t="shared" si="6"/>
        <v>1Q20</v>
      </c>
      <c r="DT7" s="112" t="str">
        <f t="shared" si="6"/>
        <v>2Q20</v>
      </c>
      <c r="DU7" s="112" t="str">
        <f t="shared" si="6"/>
        <v>2Q20</v>
      </c>
      <c r="DV7" s="112" t="str">
        <f t="shared" si="6"/>
        <v>2Q20</v>
      </c>
      <c r="DW7" s="112" t="str">
        <f t="shared" si="6"/>
        <v>3Q20</v>
      </c>
      <c r="DX7" s="112" t="str">
        <f t="shared" si="6"/>
        <v>3Q20</v>
      </c>
      <c r="DY7" s="112" t="str">
        <f t="shared" si="6"/>
        <v>3Q20</v>
      </c>
      <c r="DZ7" s="112" t="str">
        <f t="shared" si="6"/>
        <v>4Q20</v>
      </c>
      <c r="EA7" s="112" t="str">
        <f t="shared" si="6"/>
        <v>4Q20</v>
      </c>
      <c r="EB7" s="112" t="str">
        <f t="shared" si="6"/>
        <v>4Q20</v>
      </c>
      <c r="ED7" s="112" t="str">
        <f t="shared" ref="ED7:GK7" si="7">L7</f>
        <v>1Q16</v>
      </c>
      <c r="EE7" s="112" t="str">
        <f t="shared" si="7"/>
        <v>1Q16</v>
      </c>
      <c r="EF7" s="112" t="str">
        <f t="shared" si="7"/>
        <v>1Q16</v>
      </c>
      <c r="EG7" s="112" t="str">
        <f t="shared" si="7"/>
        <v>2Q16</v>
      </c>
      <c r="EH7" s="112" t="str">
        <f t="shared" si="7"/>
        <v>2Q16</v>
      </c>
      <c r="EI7" s="112" t="str">
        <f t="shared" si="7"/>
        <v>2Q16</v>
      </c>
      <c r="EJ7" s="112" t="str">
        <f t="shared" si="7"/>
        <v>3Q16</v>
      </c>
      <c r="EK7" s="112" t="str">
        <f t="shared" si="7"/>
        <v>3Q16</v>
      </c>
      <c r="EL7" s="112" t="str">
        <f t="shared" si="7"/>
        <v>3Q16</v>
      </c>
      <c r="EM7" s="112" t="str">
        <f t="shared" si="7"/>
        <v>4Q16</v>
      </c>
      <c r="EN7" s="112" t="str">
        <f t="shared" si="7"/>
        <v>4Q16</v>
      </c>
      <c r="EO7" s="112" t="str">
        <f t="shared" si="7"/>
        <v>4Q16</v>
      </c>
      <c r="EP7" s="112" t="str">
        <f t="shared" si="7"/>
        <v>1Q17</v>
      </c>
      <c r="EQ7" s="112" t="str">
        <f t="shared" si="7"/>
        <v>1Q17</v>
      </c>
      <c r="ER7" s="112" t="str">
        <f t="shared" si="7"/>
        <v>1Q17</v>
      </c>
      <c r="ES7" s="112" t="str">
        <f t="shared" si="7"/>
        <v>2Q17</v>
      </c>
      <c r="ET7" s="112" t="str">
        <f t="shared" si="7"/>
        <v>2Q17</v>
      </c>
      <c r="EU7" s="112" t="str">
        <f t="shared" si="7"/>
        <v>2Q17</v>
      </c>
      <c r="EV7" s="112" t="str">
        <f t="shared" si="7"/>
        <v>3Q17</v>
      </c>
      <c r="EW7" s="112" t="str">
        <f t="shared" si="7"/>
        <v>3Q17</v>
      </c>
      <c r="EX7" s="112" t="str">
        <f t="shared" si="7"/>
        <v>3Q17</v>
      </c>
      <c r="EY7" s="112" t="str">
        <f t="shared" si="7"/>
        <v>4Q17</v>
      </c>
      <c r="EZ7" s="112" t="str">
        <f t="shared" si="7"/>
        <v>4Q17</v>
      </c>
      <c r="FA7" s="112" t="str">
        <f t="shared" si="7"/>
        <v>4Q17</v>
      </c>
      <c r="FB7" s="112" t="str">
        <f t="shared" si="7"/>
        <v>1Q18</v>
      </c>
      <c r="FC7" s="112" t="str">
        <f t="shared" si="7"/>
        <v>1Q18</v>
      </c>
      <c r="FD7" s="112" t="str">
        <f t="shared" si="7"/>
        <v>1Q18</v>
      </c>
      <c r="FE7" s="112" t="str">
        <f t="shared" si="7"/>
        <v>2Q18</v>
      </c>
      <c r="FF7" s="112" t="str">
        <f t="shared" si="7"/>
        <v>2Q18</v>
      </c>
      <c r="FG7" s="112" t="str">
        <f t="shared" si="7"/>
        <v>2Q18</v>
      </c>
      <c r="FH7" s="112" t="str">
        <f t="shared" si="7"/>
        <v>3Q18</v>
      </c>
      <c r="FI7" s="112" t="str">
        <f t="shared" si="7"/>
        <v>3Q18</v>
      </c>
      <c r="FJ7" s="112" t="str">
        <f t="shared" si="7"/>
        <v>3Q18</v>
      </c>
      <c r="FK7" s="112" t="str">
        <f t="shared" si="7"/>
        <v>4Q18</v>
      </c>
      <c r="FL7" s="112" t="str">
        <f t="shared" si="7"/>
        <v>4Q18</v>
      </c>
      <c r="FM7" s="112" t="str">
        <f t="shared" si="7"/>
        <v>4Q18</v>
      </c>
      <c r="FN7" s="112" t="str">
        <f t="shared" si="7"/>
        <v>1Q19</v>
      </c>
      <c r="FO7" s="112" t="str">
        <f t="shared" si="7"/>
        <v>1Q19</v>
      </c>
      <c r="FP7" s="112" t="str">
        <f t="shared" si="7"/>
        <v>1Q19</v>
      </c>
      <c r="FQ7" s="112" t="str">
        <f t="shared" si="7"/>
        <v>2Q19</v>
      </c>
      <c r="FR7" s="112" t="str">
        <f t="shared" si="7"/>
        <v>2Q19</v>
      </c>
      <c r="FS7" s="112" t="str">
        <f t="shared" si="7"/>
        <v>2Q19</v>
      </c>
      <c r="FT7" s="112" t="str">
        <f t="shared" si="7"/>
        <v>3Q19</v>
      </c>
      <c r="FU7" s="112" t="str">
        <f t="shared" si="7"/>
        <v>3Q19</v>
      </c>
      <c r="FV7" s="112" t="str">
        <f t="shared" si="7"/>
        <v>3Q19</v>
      </c>
      <c r="FW7" s="112" t="str">
        <f t="shared" si="7"/>
        <v>4Q19</v>
      </c>
      <c r="FX7" s="112" t="str">
        <f t="shared" si="7"/>
        <v>4Q19</v>
      </c>
      <c r="FY7" s="112" t="str">
        <f t="shared" si="7"/>
        <v>4Q19</v>
      </c>
      <c r="FZ7" s="112" t="str">
        <f t="shared" si="7"/>
        <v>1Q20</v>
      </c>
      <c r="GA7" s="112" t="str">
        <f t="shared" si="7"/>
        <v>1Q20</v>
      </c>
      <c r="GB7" s="112" t="str">
        <f t="shared" si="7"/>
        <v>1Q20</v>
      </c>
      <c r="GC7" s="112" t="str">
        <f t="shared" si="7"/>
        <v>2Q20</v>
      </c>
      <c r="GD7" s="112" t="str">
        <f t="shared" si="7"/>
        <v>2Q20</v>
      </c>
      <c r="GE7" s="112" t="str">
        <f t="shared" si="7"/>
        <v>2Q20</v>
      </c>
      <c r="GF7" s="112" t="str">
        <f t="shared" si="7"/>
        <v>3Q20</v>
      </c>
      <c r="GG7" s="112" t="str">
        <f t="shared" si="7"/>
        <v>3Q20</v>
      </c>
      <c r="GH7" s="112" t="str">
        <f t="shared" si="7"/>
        <v>3Q20</v>
      </c>
      <c r="GI7" s="112" t="str">
        <f t="shared" si="7"/>
        <v>4Q20</v>
      </c>
      <c r="GJ7" s="112" t="str">
        <f t="shared" si="7"/>
        <v>4Q20</v>
      </c>
      <c r="GK7" s="112" t="str">
        <f t="shared" si="7"/>
        <v>4Q20</v>
      </c>
      <c r="GN7" s="112" t="str">
        <f t="shared" ref="GN7:IU7" si="8">L7</f>
        <v>1Q16</v>
      </c>
      <c r="GO7" s="112" t="str">
        <f t="shared" si="8"/>
        <v>1Q16</v>
      </c>
      <c r="GP7" s="112" t="str">
        <f t="shared" si="8"/>
        <v>1Q16</v>
      </c>
      <c r="GQ7" s="112" t="str">
        <f t="shared" si="8"/>
        <v>2Q16</v>
      </c>
      <c r="GR7" s="112" t="str">
        <f t="shared" si="8"/>
        <v>2Q16</v>
      </c>
      <c r="GS7" s="112" t="str">
        <f t="shared" si="8"/>
        <v>2Q16</v>
      </c>
      <c r="GT7" s="112" t="str">
        <f t="shared" si="8"/>
        <v>3Q16</v>
      </c>
      <c r="GU7" s="112" t="str">
        <f t="shared" si="8"/>
        <v>3Q16</v>
      </c>
      <c r="GV7" s="112" t="str">
        <f t="shared" si="8"/>
        <v>3Q16</v>
      </c>
      <c r="GW7" s="112" t="str">
        <f t="shared" si="8"/>
        <v>4Q16</v>
      </c>
      <c r="GX7" s="112" t="str">
        <f t="shared" si="8"/>
        <v>4Q16</v>
      </c>
      <c r="GY7" s="112" t="str">
        <f t="shared" si="8"/>
        <v>4Q16</v>
      </c>
      <c r="GZ7" s="112" t="str">
        <f t="shared" si="8"/>
        <v>1Q17</v>
      </c>
      <c r="HA7" s="112" t="str">
        <f t="shared" si="8"/>
        <v>1Q17</v>
      </c>
      <c r="HB7" s="112" t="str">
        <f t="shared" si="8"/>
        <v>1Q17</v>
      </c>
      <c r="HC7" s="112" t="str">
        <f t="shared" si="8"/>
        <v>2Q17</v>
      </c>
      <c r="HD7" s="112" t="str">
        <f t="shared" si="8"/>
        <v>2Q17</v>
      </c>
      <c r="HE7" s="112" t="str">
        <f t="shared" si="8"/>
        <v>2Q17</v>
      </c>
      <c r="HF7" s="112" t="str">
        <f t="shared" si="8"/>
        <v>3Q17</v>
      </c>
      <c r="HG7" s="112" t="str">
        <f t="shared" si="8"/>
        <v>3Q17</v>
      </c>
      <c r="HH7" s="112" t="str">
        <f t="shared" si="8"/>
        <v>3Q17</v>
      </c>
      <c r="HI7" s="112" t="str">
        <f t="shared" si="8"/>
        <v>4Q17</v>
      </c>
      <c r="HJ7" s="112" t="str">
        <f t="shared" si="8"/>
        <v>4Q17</v>
      </c>
      <c r="HK7" s="112" t="str">
        <f t="shared" si="8"/>
        <v>4Q17</v>
      </c>
      <c r="HL7" s="112" t="str">
        <f t="shared" si="8"/>
        <v>1Q18</v>
      </c>
      <c r="HM7" s="112" t="str">
        <f t="shared" si="8"/>
        <v>1Q18</v>
      </c>
      <c r="HN7" s="112" t="str">
        <f t="shared" si="8"/>
        <v>1Q18</v>
      </c>
      <c r="HO7" s="112" t="str">
        <f t="shared" si="8"/>
        <v>2Q18</v>
      </c>
      <c r="HP7" s="112" t="str">
        <f t="shared" si="8"/>
        <v>2Q18</v>
      </c>
      <c r="HQ7" s="112" t="str">
        <f t="shared" si="8"/>
        <v>2Q18</v>
      </c>
      <c r="HR7" s="112" t="str">
        <f t="shared" si="8"/>
        <v>3Q18</v>
      </c>
      <c r="HS7" s="112" t="str">
        <f t="shared" si="8"/>
        <v>3Q18</v>
      </c>
      <c r="HT7" s="112" t="str">
        <f t="shared" si="8"/>
        <v>3Q18</v>
      </c>
      <c r="HU7" s="112" t="str">
        <f t="shared" si="8"/>
        <v>4Q18</v>
      </c>
      <c r="HV7" s="112" t="str">
        <f t="shared" si="8"/>
        <v>4Q18</v>
      </c>
      <c r="HW7" s="112" t="str">
        <f t="shared" si="8"/>
        <v>4Q18</v>
      </c>
      <c r="HX7" s="112" t="str">
        <f t="shared" si="8"/>
        <v>1Q19</v>
      </c>
      <c r="HY7" s="112" t="str">
        <f t="shared" si="8"/>
        <v>1Q19</v>
      </c>
      <c r="HZ7" s="112" t="str">
        <f t="shared" si="8"/>
        <v>1Q19</v>
      </c>
      <c r="IA7" s="112" t="str">
        <f t="shared" si="8"/>
        <v>2Q19</v>
      </c>
      <c r="IB7" s="112" t="str">
        <f t="shared" si="8"/>
        <v>2Q19</v>
      </c>
      <c r="IC7" s="112" t="str">
        <f t="shared" si="8"/>
        <v>2Q19</v>
      </c>
      <c r="ID7" s="112" t="str">
        <f t="shared" si="8"/>
        <v>3Q19</v>
      </c>
      <c r="IE7" s="112" t="str">
        <f t="shared" si="8"/>
        <v>3Q19</v>
      </c>
      <c r="IF7" s="112" t="str">
        <f t="shared" si="8"/>
        <v>3Q19</v>
      </c>
      <c r="IG7" s="112" t="str">
        <f t="shared" si="8"/>
        <v>4Q19</v>
      </c>
      <c r="IH7" s="112" t="str">
        <f t="shared" si="8"/>
        <v>4Q19</v>
      </c>
      <c r="II7" s="112" t="str">
        <f t="shared" si="8"/>
        <v>4Q19</v>
      </c>
      <c r="IJ7" s="112" t="str">
        <f t="shared" si="8"/>
        <v>1Q20</v>
      </c>
      <c r="IK7" s="112" t="str">
        <f t="shared" si="8"/>
        <v>1Q20</v>
      </c>
      <c r="IL7" s="112" t="str">
        <f t="shared" si="8"/>
        <v>1Q20</v>
      </c>
      <c r="IM7" s="112" t="str">
        <f t="shared" si="8"/>
        <v>2Q20</v>
      </c>
      <c r="IN7" s="112" t="str">
        <f t="shared" si="8"/>
        <v>2Q20</v>
      </c>
      <c r="IO7" s="112" t="str">
        <f t="shared" si="8"/>
        <v>2Q20</v>
      </c>
      <c r="IP7" s="112" t="str">
        <f t="shared" si="8"/>
        <v>3Q20</v>
      </c>
      <c r="IQ7" s="112" t="str">
        <f t="shared" si="8"/>
        <v>3Q20</v>
      </c>
      <c r="IR7" s="112" t="str">
        <f t="shared" si="8"/>
        <v>3Q20</v>
      </c>
      <c r="IS7" s="112" t="str">
        <f t="shared" si="8"/>
        <v>4Q20</v>
      </c>
      <c r="IT7" s="112" t="str">
        <f t="shared" si="8"/>
        <v>4Q20</v>
      </c>
      <c r="IU7" s="112" t="str">
        <f t="shared" si="8"/>
        <v>4Q20</v>
      </c>
    </row>
    <row r="8" spans="1:255" s="107" customFormat="1" ht="15.75" collapsed="1" x14ac:dyDescent="0.25">
      <c r="L8" s="113"/>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U8" s="108" t="s">
        <v>138</v>
      </c>
      <c r="ED8" s="108" t="s">
        <v>139</v>
      </c>
      <c r="GN8" s="108" t="s">
        <v>140</v>
      </c>
    </row>
    <row r="9" spans="1:255" s="107" customFormat="1" ht="15.75" x14ac:dyDescent="0.25">
      <c r="A9" s="115"/>
      <c r="B9" s="116" t="s">
        <v>141</v>
      </c>
      <c r="L9" s="113" t="s">
        <v>29</v>
      </c>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U9" s="108"/>
      <c r="ED9" s="108"/>
      <c r="GN9" s="108"/>
    </row>
    <row r="10" spans="1:255" s="107" customFormat="1" ht="15.75" x14ac:dyDescent="0.25">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U10" s="108"/>
      <c r="ED10" s="108"/>
      <c r="GN10" s="108"/>
    </row>
    <row r="11" spans="1:255" s="107" customFormat="1" ht="15.75" x14ac:dyDescent="0.25">
      <c r="A11" s="117" t="s">
        <v>142</v>
      </c>
      <c r="B11" s="118" t="s">
        <v>143</v>
      </c>
      <c r="C11" s="118" t="s">
        <v>144</v>
      </c>
      <c r="D11" s="119" t="s">
        <v>145</v>
      </c>
      <c r="E11" s="119" t="s">
        <v>146</v>
      </c>
      <c r="F11" s="119" t="s">
        <v>147</v>
      </c>
      <c r="G11" s="119" t="s">
        <v>23</v>
      </c>
      <c r="H11" s="119" t="s">
        <v>148</v>
      </c>
      <c r="I11" s="119" t="s">
        <v>149</v>
      </c>
      <c r="J11" s="120" t="s">
        <v>150</v>
      </c>
      <c r="L11" s="121">
        <f>Controls!B5</f>
        <v>42370</v>
      </c>
      <c r="M11" s="122">
        <f>DATE(YEAR(L11),MONTH(L11)+1,DAY(L11))</f>
        <v>42401</v>
      </c>
      <c r="N11" s="122">
        <f>DATE(YEAR(M11),MONTH(M11)+1,DAY(M11))</f>
        <v>42430</v>
      </c>
      <c r="O11" s="122">
        <f t="shared" ref="O11:BS11" si="9">DATE(YEAR(N11),MONTH(N11)+1,DAY(N11))</f>
        <v>42461</v>
      </c>
      <c r="P11" s="122">
        <f t="shared" si="9"/>
        <v>42491</v>
      </c>
      <c r="Q11" s="122">
        <f t="shared" si="9"/>
        <v>42522</v>
      </c>
      <c r="R11" s="122">
        <f t="shared" si="9"/>
        <v>42552</v>
      </c>
      <c r="S11" s="122">
        <f t="shared" si="9"/>
        <v>42583</v>
      </c>
      <c r="T11" s="122">
        <f t="shared" si="9"/>
        <v>42614</v>
      </c>
      <c r="U11" s="122">
        <f t="shared" si="9"/>
        <v>42644</v>
      </c>
      <c r="V11" s="122">
        <f t="shared" si="9"/>
        <v>42675</v>
      </c>
      <c r="W11" s="122">
        <f t="shared" si="9"/>
        <v>42705</v>
      </c>
      <c r="X11" s="122">
        <f t="shared" si="9"/>
        <v>42736</v>
      </c>
      <c r="Y11" s="122">
        <f t="shared" si="9"/>
        <v>42767</v>
      </c>
      <c r="Z11" s="122">
        <f t="shared" si="9"/>
        <v>42795</v>
      </c>
      <c r="AA11" s="122">
        <f t="shared" si="9"/>
        <v>42826</v>
      </c>
      <c r="AB11" s="122">
        <f t="shared" si="9"/>
        <v>42856</v>
      </c>
      <c r="AC11" s="122">
        <f t="shared" si="9"/>
        <v>42887</v>
      </c>
      <c r="AD11" s="122">
        <f t="shared" si="9"/>
        <v>42917</v>
      </c>
      <c r="AE11" s="122">
        <f t="shared" si="9"/>
        <v>42948</v>
      </c>
      <c r="AF11" s="122">
        <f t="shared" si="9"/>
        <v>42979</v>
      </c>
      <c r="AG11" s="122">
        <f t="shared" si="9"/>
        <v>43009</v>
      </c>
      <c r="AH11" s="122">
        <f t="shared" si="9"/>
        <v>43040</v>
      </c>
      <c r="AI11" s="122">
        <f t="shared" si="9"/>
        <v>43070</v>
      </c>
      <c r="AJ11" s="122">
        <f t="shared" si="9"/>
        <v>43101</v>
      </c>
      <c r="AK11" s="122">
        <f t="shared" si="9"/>
        <v>43132</v>
      </c>
      <c r="AL11" s="122">
        <f t="shared" si="9"/>
        <v>43160</v>
      </c>
      <c r="AM11" s="122">
        <f t="shared" si="9"/>
        <v>43191</v>
      </c>
      <c r="AN11" s="122">
        <f t="shared" si="9"/>
        <v>43221</v>
      </c>
      <c r="AO11" s="122">
        <f t="shared" si="9"/>
        <v>43252</v>
      </c>
      <c r="AP11" s="122">
        <f t="shared" si="9"/>
        <v>43282</v>
      </c>
      <c r="AQ11" s="122">
        <f t="shared" si="9"/>
        <v>43313</v>
      </c>
      <c r="AR11" s="122">
        <f t="shared" si="9"/>
        <v>43344</v>
      </c>
      <c r="AS11" s="122">
        <f t="shared" si="9"/>
        <v>43374</v>
      </c>
      <c r="AT11" s="122">
        <f t="shared" si="9"/>
        <v>43405</v>
      </c>
      <c r="AU11" s="122">
        <f t="shared" si="9"/>
        <v>43435</v>
      </c>
      <c r="AV11" s="122">
        <f t="shared" si="9"/>
        <v>43466</v>
      </c>
      <c r="AW11" s="122">
        <f t="shared" si="9"/>
        <v>43497</v>
      </c>
      <c r="AX11" s="122">
        <f t="shared" si="9"/>
        <v>43525</v>
      </c>
      <c r="AY11" s="122">
        <f t="shared" si="9"/>
        <v>43556</v>
      </c>
      <c r="AZ11" s="122">
        <f t="shared" si="9"/>
        <v>43586</v>
      </c>
      <c r="BA11" s="122">
        <f t="shared" si="9"/>
        <v>43617</v>
      </c>
      <c r="BB11" s="122">
        <f t="shared" si="9"/>
        <v>43647</v>
      </c>
      <c r="BC11" s="122">
        <f t="shared" si="9"/>
        <v>43678</v>
      </c>
      <c r="BD11" s="122">
        <f t="shared" si="9"/>
        <v>43709</v>
      </c>
      <c r="BE11" s="122">
        <f t="shared" si="9"/>
        <v>43739</v>
      </c>
      <c r="BF11" s="122">
        <f t="shared" si="9"/>
        <v>43770</v>
      </c>
      <c r="BG11" s="122">
        <f t="shared" si="9"/>
        <v>43800</v>
      </c>
      <c r="BH11" s="122">
        <f t="shared" si="9"/>
        <v>43831</v>
      </c>
      <c r="BI11" s="122">
        <f t="shared" si="9"/>
        <v>43862</v>
      </c>
      <c r="BJ11" s="122">
        <f t="shared" si="9"/>
        <v>43891</v>
      </c>
      <c r="BK11" s="122">
        <f t="shared" si="9"/>
        <v>43922</v>
      </c>
      <c r="BL11" s="122">
        <f t="shared" si="9"/>
        <v>43952</v>
      </c>
      <c r="BM11" s="122">
        <f t="shared" si="9"/>
        <v>43983</v>
      </c>
      <c r="BN11" s="122">
        <f t="shared" si="9"/>
        <v>44013</v>
      </c>
      <c r="BO11" s="122">
        <f t="shared" si="9"/>
        <v>44044</v>
      </c>
      <c r="BP11" s="122">
        <f t="shared" si="9"/>
        <v>44075</v>
      </c>
      <c r="BQ11" s="122">
        <f t="shared" si="9"/>
        <v>44105</v>
      </c>
      <c r="BR11" s="122">
        <f t="shared" si="9"/>
        <v>44136</v>
      </c>
      <c r="BS11" s="122">
        <f t="shared" si="9"/>
        <v>44166</v>
      </c>
      <c r="BU11" s="121">
        <f t="shared" ref="BU11:EB11" si="10">L11</f>
        <v>42370</v>
      </c>
      <c r="BV11" s="122">
        <f t="shared" si="10"/>
        <v>42401</v>
      </c>
      <c r="BW11" s="122">
        <f t="shared" si="10"/>
        <v>42430</v>
      </c>
      <c r="BX11" s="122">
        <f t="shared" si="10"/>
        <v>42461</v>
      </c>
      <c r="BY11" s="122">
        <f t="shared" si="10"/>
        <v>42491</v>
      </c>
      <c r="BZ11" s="122">
        <f t="shared" si="10"/>
        <v>42522</v>
      </c>
      <c r="CA11" s="122">
        <f t="shared" si="10"/>
        <v>42552</v>
      </c>
      <c r="CB11" s="122">
        <f t="shared" si="10"/>
        <v>42583</v>
      </c>
      <c r="CC11" s="122">
        <f t="shared" si="10"/>
        <v>42614</v>
      </c>
      <c r="CD11" s="122">
        <f t="shared" si="10"/>
        <v>42644</v>
      </c>
      <c r="CE11" s="122">
        <f t="shared" si="10"/>
        <v>42675</v>
      </c>
      <c r="CF11" s="122">
        <f t="shared" si="10"/>
        <v>42705</v>
      </c>
      <c r="CG11" s="122">
        <f t="shared" si="10"/>
        <v>42736</v>
      </c>
      <c r="CH11" s="122">
        <f t="shared" si="10"/>
        <v>42767</v>
      </c>
      <c r="CI11" s="122">
        <f t="shared" si="10"/>
        <v>42795</v>
      </c>
      <c r="CJ11" s="122">
        <f t="shared" si="10"/>
        <v>42826</v>
      </c>
      <c r="CK11" s="122">
        <f t="shared" si="10"/>
        <v>42856</v>
      </c>
      <c r="CL11" s="122">
        <f t="shared" si="10"/>
        <v>42887</v>
      </c>
      <c r="CM11" s="122">
        <f t="shared" si="10"/>
        <v>42917</v>
      </c>
      <c r="CN11" s="122">
        <f t="shared" si="10"/>
        <v>42948</v>
      </c>
      <c r="CO11" s="122">
        <f t="shared" si="10"/>
        <v>42979</v>
      </c>
      <c r="CP11" s="122">
        <f t="shared" si="10"/>
        <v>43009</v>
      </c>
      <c r="CQ11" s="122">
        <f t="shared" si="10"/>
        <v>43040</v>
      </c>
      <c r="CR11" s="122">
        <f t="shared" si="10"/>
        <v>43070</v>
      </c>
      <c r="CS11" s="122">
        <f t="shared" si="10"/>
        <v>43101</v>
      </c>
      <c r="CT11" s="122">
        <f t="shared" si="10"/>
        <v>43132</v>
      </c>
      <c r="CU11" s="122">
        <f t="shared" si="10"/>
        <v>43160</v>
      </c>
      <c r="CV11" s="122">
        <f t="shared" si="10"/>
        <v>43191</v>
      </c>
      <c r="CW11" s="122">
        <f t="shared" si="10"/>
        <v>43221</v>
      </c>
      <c r="CX11" s="122">
        <f t="shared" si="10"/>
        <v>43252</v>
      </c>
      <c r="CY11" s="122">
        <f t="shared" si="10"/>
        <v>43282</v>
      </c>
      <c r="CZ11" s="122">
        <f t="shared" si="10"/>
        <v>43313</v>
      </c>
      <c r="DA11" s="122">
        <f t="shared" si="10"/>
        <v>43344</v>
      </c>
      <c r="DB11" s="122">
        <f t="shared" si="10"/>
        <v>43374</v>
      </c>
      <c r="DC11" s="122">
        <f t="shared" si="10"/>
        <v>43405</v>
      </c>
      <c r="DD11" s="122">
        <f t="shared" si="10"/>
        <v>43435</v>
      </c>
      <c r="DE11" s="122">
        <f t="shared" si="10"/>
        <v>43466</v>
      </c>
      <c r="DF11" s="122">
        <f t="shared" si="10"/>
        <v>43497</v>
      </c>
      <c r="DG11" s="122">
        <f t="shared" si="10"/>
        <v>43525</v>
      </c>
      <c r="DH11" s="122">
        <f t="shared" si="10"/>
        <v>43556</v>
      </c>
      <c r="DI11" s="122">
        <f t="shared" si="10"/>
        <v>43586</v>
      </c>
      <c r="DJ11" s="122">
        <f t="shared" si="10"/>
        <v>43617</v>
      </c>
      <c r="DK11" s="122">
        <f t="shared" si="10"/>
        <v>43647</v>
      </c>
      <c r="DL11" s="122">
        <f t="shared" si="10"/>
        <v>43678</v>
      </c>
      <c r="DM11" s="122">
        <f t="shared" si="10"/>
        <v>43709</v>
      </c>
      <c r="DN11" s="122">
        <f t="shared" si="10"/>
        <v>43739</v>
      </c>
      <c r="DO11" s="122">
        <f t="shared" si="10"/>
        <v>43770</v>
      </c>
      <c r="DP11" s="122">
        <f t="shared" si="10"/>
        <v>43800</v>
      </c>
      <c r="DQ11" s="122">
        <f t="shared" si="10"/>
        <v>43831</v>
      </c>
      <c r="DR11" s="122">
        <f t="shared" si="10"/>
        <v>43862</v>
      </c>
      <c r="DS11" s="122">
        <f t="shared" si="10"/>
        <v>43891</v>
      </c>
      <c r="DT11" s="122">
        <f t="shared" si="10"/>
        <v>43922</v>
      </c>
      <c r="DU11" s="122">
        <f t="shared" si="10"/>
        <v>43952</v>
      </c>
      <c r="DV11" s="122">
        <f t="shared" si="10"/>
        <v>43983</v>
      </c>
      <c r="DW11" s="122">
        <f t="shared" si="10"/>
        <v>44013</v>
      </c>
      <c r="DX11" s="122">
        <f t="shared" si="10"/>
        <v>44044</v>
      </c>
      <c r="DY11" s="122">
        <f t="shared" si="10"/>
        <v>44075</v>
      </c>
      <c r="DZ11" s="122">
        <f t="shared" si="10"/>
        <v>44105</v>
      </c>
      <c r="EA11" s="122">
        <f t="shared" si="10"/>
        <v>44136</v>
      </c>
      <c r="EB11" s="123">
        <f t="shared" si="10"/>
        <v>44166</v>
      </c>
      <c r="ED11" s="121">
        <f t="shared" ref="ED11:GK11" si="11">L11</f>
        <v>42370</v>
      </c>
      <c r="EE11" s="122">
        <f t="shared" si="11"/>
        <v>42401</v>
      </c>
      <c r="EF11" s="122">
        <f t="shared" si="11"/>
        <v>42430</v>
      </c>
      <c r="EG11" s="122">
        <f t="shared" si="11"/>
        <v>42461</v>
      </c>
      <c r="EH11" s="122">
        <f t="shared" si="11"/>
        <v>42491</v>
      </c>
      <c r="EI11" s="122">
        <f t="shared" si="11"/>
        <v>42522</v>
      </c>
      <c r="EJ11" s="122">
        <f t="shared" si="11"/>
        <v>42552</v>
      </c>
      <c r="EK11" s="122">
        <f t="shared" si="11"/>
        <v>42583</v>
      </c>
      <c r="EL11" s="122">
        <f t="shared" si="11"/>
        <v>42614</v>
      </c>
      <c r="EM11" s="122">
        <f t="shared" si="11"/>
        <v>42644</v>
      </c>
      <c r="EN11" s="122">
        <f t="shared" si="11"/>
        <v>42675</v>
      </c>
      <c r="EO11" s="122">
        <f t="shared" si="11"/>
        <v>42705</v>
      </c>
      <c r="EP11" s="122">
        <f t="shared" si="11"/>
        <v>42736</v>
      </c>
      <c r="EQ11" s="122">
        <f t="shared" si="11"/>
        <v>42767</v>
      </c>
      <c r="ER11" s="122">
        <f t="shared" si="11"/>
        <v>42795</v>
      </c>
      <c r="ES11" s="122">
        <f t="shared" si="11"/>
        <v>42826</v>
      </c>
      <c r="ET11" s="122">
        <f t="shared" si="11"/>
        <v>42856</v>
      </c>
      <c r="EU11" s="122">
        <f t="shared" si="11"/>
        <v>42887</v>
      </c>
      <c r="EV11" s="122">
        <f t="shared" si="11"/>
        <v>42917</v>
      </c>
      <c r="EW11" s="122">
        <f t="shared" si="11"/>
        <v>42948</v>
      </c>
      <c r="EX11" s="122">
        <f t="shared" si="11"/>
        <v>42979</v>
      </c>
      <c r="EY11" s="122">
        <f t="shared" si="11"/>
        <v>43009</v>
      </c>
      <c r="EZ11" s="122">
        <f t="shared" si="11"/>
        <v>43040</v>
      </c>
      <c r="FA11" s="122">
        <f t="shared" si="11"/>
        <v>43070</v>
      </c>
      <c r="FB11" s="122">
        <f t="shared" si="11"/>
        <v>43101</v>
      </c>
      <c r="FC11" s="122">
        <f t="shared" si="11"/>
        <v>43132</v>
      </c>
      <c r="FD11" s="122">
        <f t="shared" si="11"/>
        <v>43160</v>
      </c>
      <c r="FE11" s="122">
        <f t="shared" si="11"/>
        <v>43191</v>
      </c>
      <c r="FF11" s="122">
        <f t="shared" si="11"/>
        <v>43221</v>
      </c>
      <c r="FG11" s="122">
        <f t="shared" si="11"/>
        <v>43252</v>
      </c>
      <c r="FH11" s="122">
        <f t="shared" si="11"/>
        <v>43282</v>
      </c>
      <c r="FI11" s="122">
        <f t="shared" si="11"/>
        <v>43313</v>
      </c>
      <c r="FJ11" s="122">
        <f t="shared" si="11"/>
        <v>43344</v>
      </c>
      <c r="FK11" s="122">
        <f t="shared" si="11"/>
        <v>43374</v>
      </c>
      <c r="FL11" s="122">
        <f t="shared" si="11"/>
        <v>43405</v>
      </c>
      <c r="FM11" s="122">
        <f t="shared" si="11"/>
        <v>43435</v>
      </c>
      <c r="FN11" s="122">
        <f t="shared" si="11"/>
        <v>43466</v>
      </c>
      <c r="FO11" s="122">
        <f t="shared" si="11"/>
        <v>43497</v>
      </c>
      <c r="FP11" s="122">
        <f t="shared" si="11"/>
        <v>43525</v>
      </c>
      <c r="FQ11" s="122">
        <f t="shared" si="11"/>
        <v>43556</v>
      </c>
      <c r="FR11" s="122">
        <f t="shared" si="11"/>
        <v>43586</v>
      </c>
      <c r="FS11" s="122">
        <f t="shared" si="11"/>
        <v>43617</v>
      </c>
      <c r="FT11" s="122">
        <f t="shared" si="11"/>
        <v>43647</v>
      </c>
      <c r="FU11" s="122">
        <f t="shared" si="11"/>
        <v>43678</v>
      </c>
      <c r="FV11" s="122">
        <f t="shared" si="11"/>
        <v>43709</v>
      </c>
      <c r="FW11" s="122">
        <f t="shared" si="11"/>
        <v>43739</v>
      </c>
      <c r="FX11" s="122">
        <f t="shared" si="11"/>
        <v>43770</v>
      </c>
      <c r="FY11" s="122">
        <f t="shared" si="11"/>
        <v>43800</v>
      </c>
      <c r="FZ11" s="122">
        <f t="shared" si="11"/>
        <v>43831</v>
      </c>
      <c r="GA11" s="122">
        <f t="shared" si="11"/>
        <v>43862</v>
      </c>
      <c r="GB11" s="122">
        <f t="shared" si="11"/>
        <v>43891</v>
      </c>
      <c r="GC11" s="122">
        <f t="shared" si="11"/>
        <v>43922</v>
      </c>
      <c r="GD11" s="122">
        <f t="shared" si="11"/>
        <v>43952</v>
      </c>
      <c r="GE11" s="122">
        <f t="shared" si="11"/>
        <v>43983</v>
      </c>
      <c r="GF11" s="122">
        <f t="shared" si="11"/>
        <v>44013</v>
      </c>
      <c r="GG11" s="122">
        <f t="shared" si="11"/>
        <v>44044</v>
      </c>
      <c r="GH11" s="122">
        <f t="shared" si="11"/>
        <v>44075</v>
      </c>
      <c r="GI11" s="122">
        <f t="shared" si="11"/>
        <v>44105</v>
      </c>
      <c r="GJ11" s="122">
        <f t="shared" si="11"/>
        <v>44136</v>
      </c>
      <c r="GK11" s="122">
        <f t="shared" si="11"/>
        <v>44166</v>
      </c>
      <c r="GN11" s="121">
        <f t="shared" ref="GN11:IU11" si="12">L11</f>
        <v>42370</v>
      </c>
      <c r="GO11" s="122">
        <f t="shared" si="12"/>
        <v>42401</v>
      </c>
      <c r="GP11" s="122">
        <f t="shared" si="12"/>
        <v>42430</v>
      </c>
      <c r="GQ11" s="122">
        <f t="shared" si="12"/>
        <v>42461</v>
      </c>
      <c r="GR11" s="122">
        <f t="shared" si="12"/>
        <v>42491</v>
      </c>
      <c r="GS11" s="122">
        <f t="shared" si="12"/>
        <v>42522</v>
      </c>
      <c r="GT11" s="122">
        <f t="shared" si="12"/>
        <v>42552</v>
      </c>
      <c r="GU11" s="122">
        <f t="shared" si="12"/>
        <v>42583</v>
      </c>
      <c r="GV11" s="122">
        <f t="shared" si="12"/>
        <v>42614</v>
      </c>
      <c r="GW11" s="122">
        <f t="shared" si="12"/>
        <v>42644</v>
      </c>
      <c r="GX11" s="122">
        <f t="shared" si="12"/>
        <v>42675</v>
      </c>
      <c r="GY11" s="122">
        <f t="shared" si="12"/>
        <v>42705</v>
      </c>
      <c r="GZ11" s="122">
        <f t="shared" si="12"/>
        <v>42736</v>
      </c>
      <c r="HA11" s="122">
        <f t="shared" si="12"/>
        <v>42767</v>
      </c>
      <c r="HB11" s="122">
        <f t="shared" si="12"/>
        <v>42795</v>
      </c>
      <c r="HC11" s="122">
        <f t="shared" si="12"/>
        <v>42826</v>
      </c>
      <c r="HD11" s="122">
        <f t="shared" si="12"/>
        <v>42856</v>
      </c>
      <c r="HE11" s="122">
        <f t="shared" si="12"/>
        <v>42887</v>
      </c>
      <c r="HF11" s="122">
        <f t="shared" si="12"/>
        <v>42917</v>
      </c>
      <c r="HG11" s="122">
        <f t="shared" si="12"/>
        <v>42948</v>
      </c>
      <c r="HH11" s="122">
        <f t="shared" si="12"/>
        <v>42979</v>
      </c>
      <c r="HI11" s="122">
        <f t="shared" si="12"/>
        <v>43009</v>
      </c>
      <c r="HJ11" s="122">
        <f t="shared" si="12"/>
        <v>43040</v>
      </c>
      <c r="HK11" s="122">
        <f t="shared" si="12"/>
        <v>43070</v>
      </c>
      <c r="HL11" s="122">
        <f t="shared" si="12"/>
        <v>43101</v>
      </c>
      <c r="HM11" s="122">
        <f t="shared" si="12"/>
        <v>43132</v>
      </c>
      <c r="HN11" s="122">
        <f t="shared" si="12"/>
        <v>43160</v>
      </c>
      <c r="HO11" s="122">
        <f t="shared" si="12"/>
        <v>43191</v>
      </c>
      <c r="HP11" s="122">
        <f t="shared" si="12"/>
        <v>43221</v>
      </c>
      <c r="HQ11" s="122">
        <f t="shared" si="12"/>
        <v>43252</v>
      </c>
      <c r="HR11" s="122">
        <f t="shared" si="12"/>
        <v>43282</v>
      </c>
      <c r="HS11" s="122">
        <f t="shared" si="12"/>
        <v>43313</v>
      </c>
      <c r="HT11" s="122">
        <f t="shared" si="12"/>
        <v>43344</v>
      </c>
      <c r="HU11" s="122">
        <f t="shared" si="12"/>
        <v>43374</v>
      </c>
      <c r="HV11" s="122">
        <f t="shared" si="12"/>
        <v>43405</v>
      </c>
      <c r="HW11" s="122">
        <f t="shared" si="12"/>
        <v>43435</v>
      </c>
      <c r="HX11" s="122">
        <f t="shared" si="12"/>
        <v>43466</v>
      </c>
      <c r="HY11" s="122">
        <f t="shared" si="12"/>
        <v>43497</v>
      </c>
      <c r="HZ11" s="122">
        <f t="shared" si="12"/>
        <v>43525</v>
      </c>
      <c r="IA11" s="122">
        <f t="shared" si="12"/>
        <v>43556</v>
      </c>
      <c r="IB11" s="122">
        <f t="shared" si="12"/>
        <v>43586</v>
      </c>
      <c r="IC11" s="122">
        <f t="shared" si="12"/>
        <v>43617</v>
      </c>
      <c r="ID11" s="122">
        <f t="shared" si="12"/>
        <v>43647</v>
      </c>
      <c r="IE11" s="122">
        <f t="shared" si="12"/>
        <v>43678</v>
      </c>
      <c r="IF11" s="122">
        <f t="shared" si="12"/>
        <v>43709</v>
      </c>
      <c r="IG11" s="122">
        <f t="shared" si="12"/>
        <v>43739</v>
      </c>
      <c r="IH11" s="122">
        <f t="shared" si="12"/>
        <v>43770</v>
      </c>
      <c r="II11" s="122">
        <f t="shared" si="12"/>
        <v>43800</v>
      </c>
      <c r="IJ11" s="122">
        <f t="shared" si="12"/>
        <v>43831</v>
      </c>
      <c r="IK11" s="122">
        <f t="shared" si="12"/>
        <v>43862</v>
      </c>
      <c r="IL11" s="122">
        <f t="shared" si="12"/>
        <v>43891</v>
      </c>
      <c r="IM11" s="122">
        <f t="shared" si="12"/>
        <v>43922</v>
      </c>
      <c r="IN11" s="122">
        <f t="shared" si="12"/>
        <v>43952</v>
      </c>
      <c r="IO11" s="122">
        <f t="shared" si="12"/>
        <v>43983</v>
      </c>
      <c r="IP11" s="122">
        <f t="shared" si="12"/>
        <v>44013</v>
      </c>
      <c r="IQ11" s="122">
        <f t="shared" si="12"/>
        <v>44044</v>
      </c>
      <c r="IR11" s="122">
        <f t="shared" si="12"/>
        <v>44075</v>
      </c>
      <c r="IS11" s="122">
        <f t="shared" si="12"/>
        <v>44105</v>
      </c>
      <c r="IT11" s="122">
        <f t="shared" si="12"/>
        <v>44136</v>
      </c>
      <c r="IU11" s="122">
        <f t="shared" si="12"/>
        <v>44166</v>
      </c>
    </row>
    <row r="12" spans="1:255" s="107" customFormat="1" ht="15.75" x14ac:dyDescent="0.25">
      <c r="A12" s="195" t="s">
        <v>117</v>
      </c>
      <c r="B12" s="124" t="s">
        <v>151</v>
      </c>
      <c r="C12" s="124" t="s">
        <v>248</v>
      </c>
      <c r="D12" s="125" t="s">
        <v>152</v>
      </c>
      <c r="E12" s="126">
        <v>65000</v>
      </c>
      <c r="F12" s="127">
        <v>0</v>
      </c>
      <c r="G12" s="128">
        <v>7.6499999999999999E-2</v>
      </c>
      <c r="H12" s="126">
        <v>400</v>
      </c>
      <c r="I12" s="129">
        <v>42370</v>
      </c>
      <c r="J12" s="130">
        <v>44196</v>
      </c>
      <c r="K12" s="131"/>
      <c r="L12" s="132">
        <f t="shared" ref="L12:AA27" si="13">IF($D12="PT",IF(AND($I12&lt;=L$5,$J12&gt;L$6),$E12*$F12,IF(AND($I12&gt;L$5,$I12&lt;=L$6),(L$6-$I12+1)/L$4*$E12*$F12,IF(AND($J12&gt;=L$5,$J12&lt;=L$6),($J12-L$5+1)/L$4*$E12*$F12,0)))*(1+$G12),IF(AND($I12&lt;=L$5,$J12&gt;L$6),L$4/365*$E12,IF(AND($I12&gt;L$5,$I12&lt;=L$6),(L$6-$I12+1)/365*$E12,IF(AND($J12&gt;=L$5,$J12&lt;=L$6),($J12-L$5+1)/365*$E12,0)))*(1+$G12))</f>
        <v>5942.8698630136987</v>
      </c>
      <c r="M12" s="132">
        <f t="shared" si="13"/>
        <v>5559.4589041095896</v>
      </c>
      <c r="N12" s="132">
        <f>IF($D12="PT",IF(AND($I12&lt;=N$5,$J12&gt;N$6),$E12*$F12,IF(AND($I12&gt;N$5,$I12&lt;=N$6),(N$6-$I12+1)/N$4*$E12*$F12,IF(AND($J12&gt;=N$5,$J12&lt;=N$6),($J12-N$5+1)/N$4*$E12*$F12,0)))*(1+$G12),IF(AND($I12&lt;=N$5,$J12&gt;N$6),N$4/365*$E12,IF(AND($I12&gt;N$5,$I12&lt;=N$6),(N$6-$I12+1)/365*$E12,IF(AND($J12&gt;=N$5,$J12&lt;=N$6),($J12-N$5+1)/365*$E12,0)))*(1+$G12))</f>
        <v>5942.8698630136987</v>
      </c>
      <c r="O12" s="132">
        <f t="shared" ref="O12:BF17" si="14">IF($D12="PT",IF(AND($I12&lt;=O$5,$J12&gt;O$6),$E12*$F12,IF(AND($I12&gt;O$5,$I12&lt;=O$6),(O$6-$I12+1)/O$4*$E12*$F12,IF(AND($J12&gt;=O$5,$J12&lt;=O$6),($J12-O$5+1)/O$4*$E12*$F12,0)))*(1+$G12),IF(AND($I12&lt;=O$5,$J12&gt;O$6),O$4/365*$E12,IF(AND($I12&gt;O$5,$I12&lt;=O$6),(O$6-$I12+1)/365*$E12,IF(AND($J12&gt;=O$5,$J12&lt;=O$6),($J12-O$5+1)/365*$E12,0)))*(1+$G12))</f>
        <v>5751.1643835616433</v>
      </c>
      <c r="P12" s="132">
        <f t="shared" si="14"/>
        <v>5942.8698630136987</v>
      </c>
      <c r="Q12" s="132">
        <f t="shared" si="14"/>
        <v>5751.1643835616433</v>
      </c>
      <c r="R12" s="132">
        <f t="shared" si="14"/>
        <v>5942.8698630136987</v>
      </c>
      <c r="S12" s="132">
        <f t="shared" si="14"/>
        <v>5942.8698630136987</v>
      </c>
      <c r="T12" s="132">
        <f t="shared" si="14"/>
        <v>5751.1643835616433</v>
      </c>
      <c r="U12" s="132">
        <f t="shared" si="14"/>
        <v>5942.8698630136987</v>
      </c>
      <c r="V12" s="132">
        <f t="shared" si="14"/>
        <v>5751.1643835616433</v>
      </c>
      <c r="W12" s="132">
        <f t="shared" si="14"/>
        <v>5942.8698630136987</v>
      </c>
      <c r="X12" s="132">
        <f t="shared" si="14"/>
        <v>5942.8698630136987</v>
      </c>
      <c r="Y12" s="132">
        <f t="shared" si="14"/>
        <v>5367.7534246575342</v>
      </c>
      <c r="Z12" s="132">
        <f t="shared" si="14"/>
        <v>5942.8698630136987</v>
      </c>
      <c r="AA12" s="132">
        <f t="shared" si="14"/>
        <v>5751.1643835616433</v>
      </c>
      <c r="AB12" s="132">
        <f t="shared" si="14"/>
        <v>5942.8698630136987</v>
      </c>
      <c r="AC12" s="132">
        <f t="shared" si="14"/>
        <v>5751.1643835616433</v>
      </c>
      <c r="AD12" s="132">
        <f t="shared" si="14"/>
        <v>5942.8698630136987</v>
      </c>
      <c r="AE12" s="132">
        <f t="shared" si="14"/>
        <v>5942.8698630136987</v>
      </c>
      <c r="AF12" s="132">
        <f t="shared" si="14"/>
        <v>5751.1643835616433</v>
      </c>
      <c r="AG12" s="132">
        <f t="shared" si="14"/>
        <v>5942.8698630136987</v>
      </c>
      <c r="AH12" s="132">
        <f t="shared" si="14"/>
        <v>5751.1643835616433</v>
      </c>
      <c r="AI12" s="132">
        <f t="shared" si="14"/>
        <v>5942.8698630136987</v>
      </c>
      <c r="AJ12" s="132">
        <f t="shared" si="14"/>
        <v>5942.8698630136987</v>
      </c>
      <c r="AK12" s="132">
        <f t="shared" si="14"/>
        <v>5367.7534246575342</v>
      </c>
      <c r="AL12" s="132">
        <f t="shared" si="14"/>
        <v>5942.8698630136987</v>
      </c>
      <c r="AM12" s="132">
        <f t="shared" si="14"/>
        <v>5751.1643835616433</v>
      </c>
      <c r="AN12" s="132">
        <f t="shared" si="14"/>
        <v>5942.8698630136987</v>
      </c>
      <c r="AO12" s="132">
        <f t="shared" si="14"/>
        <v>5751.1643835616433</v>
      </c>
      <c r="AP12" s="132">
        <f t="shared" si="14"/>
        <v>5942.8698630136987</v>
      </c>
      <c r="AQ12" s="132">
        <f t="shared" si="14"/>
        <v>5942.8698630136987</v>
      </c>
      <c r="AR12" s="132">
        <f t="shared" si="14"/>
        <v>5751.1643835616433</v>
      </c>
      <c r="AS12" s="132">
        <f t="shared" si="14"/>
        <v>5942.8698630136987</v>
      </c>
      <c r="AT12" s="132">
        <f t="shared" si="14"/>
        <v>5751.1643835616433</v>
      </c>
      <c r="AU12" s="132">
        <f t="shared" si="14"/>
        <v>5942.8698630136987</v>
      </c>
      <c r="AV12" s="132">
        <f t="shared" si="14"/>
        <v>5942.8698630136987</v>
      </c>
      <c r="AW12" s="132">
        <f t="shared" si="14"/>
        <v>5367.7534246575342</v>
      </c>
      <c r="AX12" s="132">
        <f t="shared" si="14"/>
        <v>5942.8698630136987</v>
      </c>
      <c r="AY12" s="132">
        <f t="shared" si="14"/>
        <v>5751.1643835616433</v>
      </c>
      <c r="AZ12" s="132">
        <f t="shared" si="14"/>
        <v>5942.8698630136987</v>
      </c>
      <c r="BA12" s="132">
        <f t="shared" si="14"/>
        <v>5751.1643835616433</v>
      </c>
      <c r="BB12" s="132">
        <f t="shared" si="14"/>
        <v>5942.8698630136987</v>
      </c>
      <c r="BC12" s="132">
        <f t="shared" si="14"/>
        <v>5942.8698630136987</v>
      </c>
      <c r="BD12" s="132">
        <f t="shared" si="14"/>
        <v>5751.1643835616433</v>
      </c>
      <c r="BE12" s="132">
        <f t="shared" si="14"/>
        <v>5942.8698630136987</v>
      </c>
      <c r="BF12" s="132">
        <f t="shared" si="14"/>
        <v>5751.1643835616433</v>
      </c>
      <c r="BG12" s="132">
        <f t="shared" ref="BG12:BS16" si="15">IF($D12="PT",IF(AND($I12&lt;=BG$5,$J12&gt;BG$6),$E12*$F12,IF(AND($I12&gt;BG$5,$I12&lt;=BG$6),(BG$6-$I12+1)/BG$4*$E12*$F12,IF(AND($J12&gt;=BG$5,$J12&lt;=BG$6),($J12-BG$5+1)/BG$4*$E12*$F12,0)))*(1+$G12),IF(AND($I12&lt;=BG$5,$J12&gt;BG$6),BG$4/365*$E12,IF(AND($I12&gt;BG$5,$I12&lt;=BG$6),(BG$6-$I12+1)/365*$E12,IF(AND($J12&gt;=BG$5,$J12&lt;=BG$6),($J12-BG$5+1)/365*$E12,0)))*(1+$G12))</f>
        <v>5942.8698630136987</v>
      </c>
      <c r="BH12" s="132">
        <f t="shared" si="15"/>
        <v>5942.8698630136987</v>
      </c>
      <c r="BI12" s="132">
        <f t="shared" si="15"/>
        <v>5559.4589041095896</v>
      </c>
      <c r="BJ12" s="132">
        <f t="shared" si="15"/>
        <v>5942.8698630136987</v>
      </c>
      <c r="BK12" s="132">
        <f t="shared" si="15"/>
        <v>5751.1643835616433</v>
      </c>
      <c r="BL12" s="132">
        <f t="shared" si="15"/>
        <v>5942.8698630136987</v>
      </c>
      <c r="BM12" s="132">
        <f t="shared" si="15"/>
        <v>5751.1643835616433</v>
      </c>
      <c r="BN12" s="132">
        <f t="shared" si="15"/>
        <v>5942.8698630136987</v>
      </c>
      <c r="BO12" s="132">
        <f t="shared" si="15"/>
        <v>5942.8698630136987</v>
      </c>
      <c r="BP12" s="132">
        <f t="shared" si="15"/>
        <v>5751.1643835616433</v>
      </c>
      <c r="BQ12" s="132">
        <f t="shared" si="15"/>
        <v>5942.8698630136987</v>
      </c>
      <c r="BR12" s="132">
        <f t="shared" si="15"/>
        <v>5751.1643835616433</v>
      </c>
      <c r="BS12" s="132">
        <f t="shared" si="15"/>
        <v>5942.8698630136987</v>
      </c>
      <c r="BU12" s="132">
        <f t="shared" ref="BU12:EB16" si="16">IF(L12&gt;0,1,0)</f>
        <v>1</v>
      </c>
      <c r="BV12" s="132">
        <f t="shared" si="16"/>
        <v>1</v>
      </c>
      <c r="BW12" s="132">
        <f t="shared" si="16"/>
        <v>1</v>
      </c>
      <c r="BX12" s="132">
        <f t="shared" si="16"/>
        <v>1</v>
      </c>
      <c r="BY12" s="132">
        <f t="shared" si="16"/>
        <v>1</v>
      </c>
      <c r="BZ12" s="132">
        <f t="shared" si="16"/>
        <v>1</v>
      </c>
      <c r="CA12" s="132">
        <f t="shared" si="16"/>
        <v>1</v>
      </c>
      <c r="CB12" s="132">
        <f t="shared" si="16"/>
        <v>1</v>
      </c>
      <c r="CC12" s="132">
        <f t="shared" si="16"/>
        <v>1</v>
      </c>
      <c r="CD12" s="132">
        <f t="shared" si="16"/>
        <v>1</v>
      </c>
      <c r="CE12" s="132">
        <f t="shared" si="16"/>
        <v>1</v>
      </c>
      <c r="CF12" s="132">
        <f t="shared" si="16"/>
        <v>1</v>
      </c>
      <c r="CG12" s="132">
        <f t="shared" si="16"/>
        <v>1</v>
      </c>
      <c r="CH12" s="132">
        <f t="shared" si="16"/>
        <v>1</v>
      </c>
      <c r="CI12" s="132">
        <f t="shared" si="16"/>
        <v>1</v>
      </c>
      <c r="CJ12" s="132">
        <f t="shared" si="16"/>
        <v>1</v>
      </c>
      <c r="CK12" s="132">
        <f t="shared" si="16"/>
        <v>1</v>
      </c>
      <c r="CL12" s="132">
        <f t="shared" si="16"/>
        <v>1</v>
      </c>
      <c r="CM12" s="132">
        <f t="shared" si="16"/>
        <v>1</v>
      </c>
      <c r="CN12" s="132">
        <f t="shared" si="16"/>
        <v>1</v>
      </c>
      <c r="CO12" s="132">
        <f t="shared" si="16"/>
        <v>1</v>
      </c>
      <c r="CP12" s="132">
        <f t="shared" si="16"/>
        <v>1</v>
      </c>
      <c r="CQ12" s="132">
        <f t="shared" si="16"/>
        <v>1</v>
      </c>
      <c r="CR12" s="132">
        <f t="shared" si="16"/>
        <v>1</v>
      </c>
      <c r="CS12" s="132">
        <f t="shared" si="16"/>
        <v>1</v>
      </c>
      <c r="CT12" s="132">
        <f t="shared" si="16"/>
        <v>1</v>
      </c>
      <c r="CU12" s="132">
        <f t="shared" si="16"/>
        <v>1</v>
      </c>
      <c r="CV12" s="132">
        <f t="shared" si="16"/>
        <v>1</v>
      </c>
      <c r="CW12" s="132">
        <f t="shared" si="16"/>
        <v>1</v>
      </c>
      <c r="CX12" s="132">
        <f t="shared" si="16"/>
        <v>1</v>
      </c>
      <c r="CY12" s="132">
        <f t="shared" si="16"/>
        <v>1</v>
      </c>
      <c r="CZ12" s="132">
        <f t="shared" si="16"/>
        <v>1</v>
      </c>
      <c r="DA12" s="132">
        <f t="shared" si="16"/>
        <v>1</v>
      </c>
      <c r="DB12" s="132">
        <f t="shared" si="16"/>
        <v>1</v>
      </c>
      <c r="DC12" s="132">
        <f t="shared" si="16"/>
        <v>1</v>
      </c>
      <c r="DD12" s="132">
        <f t="shared" si="16"/>
        <v>1</v>
      </c>
      <c r="DE12" s="132">
        <f t="shared" si="16"/>
        <v>1</v>
      </c>
      <c r="DF12" s="132">
        <f t="shared" si="16"/>
        <v>1</v>
      </c>
      <c r="DG12" s="132">
        <f t="shared" si="16"/>
        <v>1</v>
      </c>
      <c r="DH12" s="132">
        <f t="shared" si="16"/>
        <v>1</v>
      </c>
      <c r="DI12" s="132">
        <f t="shared" si="16"/>
        <v>1</v>
      </c>
      <c r="DJ12" s="132">
        <f t="shared" si="16"/>
        <v>1</v>
      </c>
      <c r="DK12" s="132">
        <f t="shared" si="16"/>
        <v>1</v>
      </c>
      <c r="DL12" s="132">
        <f t="shared" si="16"/>
        <v>1</v>
      </c>
      <c r="DM12" s="132">
        <f t="shared" si="16"/>
        <v>1</v>
      </c>
      <c r="DN12" s="132">
        <f t="shared" si="16"/>
        <v>1</v>
      </c>
      <c r="DO12" s="132">
        <f t="shared" si="16"/>
        <v>1</v>
      </c>
      <c r="DP12" s="132">
        <f t="shared" si="16"/>
        <v>1</v>
      </c>
      <c r="DQ12" s="132">
        <f t="shared" si="16"/>
        <v>1</v>
      </c>
      <c r="DR12" s="132">
        <f t="shared" si="16"/>
        <v>1</v>
      </c>
      <c r="DS12" s="132">
        <f t="shared" si="16"/>
        <v>1</v>
      </c>
      <c r="DT12" s="132">
        <f t="shared" si="16"/>
        <v>1</v>
      </c>
      <c r="DU12" s="132">
        <f t="shared" si="16"/>
        <v>1</v>
      </c>
      <c r="DV12" s="132">
        <f t="shared" si="16"/>
        <v>1</v>
      </c>
      <c r="DW12" s="132">
        <f t="shared" si="16"/>
        <v>1</v>
      </c>
      <c r="DX12" s="132">
        <f t="shared" si="16"/>
        <v>1</v>
      </c>
      <c r="DY12" s="132">
        <f t="shared" si="16"/>
        <v>1</v>
      </c>
      <c r="DZ12" s="132">
        <f t="shared" si="16"/>
        <v>1</v>
      </c>
      <c r="EA12" s="132">
        <f t="shared" si="16"/>
        <v>1</v>
      </c>
      <c r="EB12" s="132">
        <f t="shared" si="16"/>
        <v>1</v>
      </c>
      <c r="ED12" s="133">
        <f t="shared" ref="ED12:ES27" si="17">IF(AND($D12="PT",BU12&gt;0),$F12*12/2080,IFERROR((L12/(1+$G12))/($E12/365*L$4),0))</f>
        <v>1</v>
      </c>
      <c r="EE12" s="133">
        <f t="shared" si="17"/>
        <v>1.0000000000000002</v>
      </c>
      <c r="EF12" s="133">
        <f t="shared" si="17"/>
        <v>1</v>
      </c>
      <c r="EG12" s="133">
        <f t="shared" si="17"/>
        <v>1</v>
      </c>
      <c r="EH12" s="133">
        <f t="shared" si="17"/>
        <v>1</v>
      </c>
      <c r="EI12" s="133">
        <f t="shared" si="17"/>
        <v>1</v>
      </c>
      <c r="EJ12" s="133">
        <f t="shared" si="17"/>
        <v>1</v>
      </c>
      <c r="EK12" s="133">
        <f t="shared" si="17"/>
        <v>1</v>
      </c>
      <c r="EL12" s="133">
        <f t="shared" si="17"/>
        <v>1</v>
      </c>
      <c r="EM12" s="133">
        <f t="shared" si="17"/>
        <v>1</v>
      </c>
      <c r="EN12" s="133">
        <f t="shared" si="17"/>
        <v>1</v>
      </c>
      <c r="EO12" s="133">
        <f t="shared" si="17"/>
        <v>1</v>
      </c>
      <c r="EP12" s="133">
        <f t="shared" si="17"/>
        <v>1</v>
      </c>
      <c r="EQ12" s="133">
        <f t="shared" si="17"/>
        <v>1</v>
      </c>
      <c r="ER12" s="133">
        <f t="shared" si="17"/>
        <v>1</v>
      </c>
      <c r="ES12" s="133">
        <f t="shared" si="17"/>
        <v>1</v>
      </c>
      <c r="ET12" s="133">
        <f t="shared" ref="ET12:FI27" si="18">IF(AND($D12="PT",CK12&gt;0),$F12*12/2080,IFERROR((AB12/(1+$G12))/($E12/365*AB$4),0))</f>
        <v>1</v>
      </c>
      <c r="EU12" s="133">
        <f t="shared" si="18"/>
        <v>1</v>
      </c>
      <c r="EV12" s="133">
        <f t="shared" si="18"/>
        <v>1</v>
      </c>
      <c r="EW12" s="133">
        <f t="shared" si="18"/>
        <v>1</v>
      </c>
      <c r="EX12" s="133">
        <f t="shared" si="18"/>
        <v>1</v>
      </c>
      <c r="EY12" s="133">
        <f t="shared" si="18"/>
        <v>1</v>
      </c>
      <c r="EZ12" s="133">
        <f t="shared" si="18"/>
        <v>1</v>
      </c>
      <c r="FA12" s="133">
        <f t="shared" si="18"/>
        <v>1</v>
      </c>
      <c r="FB12" s="133">
        <f t="shared" si="18"/>
        <v>1</v>
      </c>
      <c r="FC12" s="133">
        <f t="shared" si="18"/>
        <v>1</v>
      </c>
      <c r="FD12" s="133">
        <f t="shared" si="18"/>
        <v>1</v>
      </c>
      <c r="FE12" s="133">
        <f t="shared" si="18"/>
        <v>1</v>
      </c>
      <c r="FF12" s="133">
        <f t="shared" si="18"/>
        <v>1</v>
      </c>
      <c r="FG12" s="133">
        <f t="shared" si="18"/>
        <v>1</v>
      </c>
      <c r="FH12" s="133">
        <f t="shared" si="18"/>
        <v>1</v>
      </c>
      <c r="FI12" s="133">
        <f t="shared" si="18"/>
        <v>1</v>
      </c>
      <c r="FJ12" s="133">
        <f t="shared" ref="FJ12:FY27" si="19">IF(AND($D12="PT",DA12&gt;0),$F12*12/2080,IFERROR((AR12/(1+$G12))/($E12/365*AR$4),0))</f>
        <v>1</v>
      </c>
      <c r="FK12" s="133">
        <f t="shared" si="19"/>
        <v>1</v>
      </c>
      <c r="FL12" s="133">
        <f t="shared" si="19"/>
        <v>1</v>
      </c>
      <c r="FM12" s="133">
        <f t="shared" si="19"/>
        <v>1</v>
      </c>
      <c r="FN12" s="133">
        <f t="shared" si="19"/>
        <v>1</v>
      </c>
      <c r="FO12" s="133">
        <f t="shared" si="19"/>
        <v>1</v>
      </c>
      <c r="FP12" s="133">
        <f t="shared" si="19"/>
        <v>1</v>
      </c>
      <c r="FQ12" s="133">
        <f t="shared" si="19"/>
        <v>1</v>
      </c>
      <c r="FR12" s="133">
        <f t="shared" si="19"/>
        <v>1</v>
      </c>
      <c r="FS12" s="133">
        <f t="shared" si="19"/>
        <v>1</v>
      </c>
      <c r="FT12" s="133">
        <f t="shared" si="19"/>
        <v>1</v>
      </c>
      <c r="FU12" s="133">
        <f t="shared" si="19"/>
        <v>1</v>
      </c>
      <c r="FV12" s="133">
        <f t="shared" si="19"/>
        <v>1</v>
      </c>
      <c r="FW12" s="133">
        <f t="shared" si="19"/>
        <v>1</v>
      </c>
      <c r="FX12" s="133">
        <f t="shared" si="19"/>
        <v>1</v>
      </c>
      <c r="FY12" s="133">
        <f t="shared" si="19"/>
        <v>1</v>
      </c>
      <c r="FZ12" s="133">
        <f t="shared" ref="FY12:GK27" si="20">IF(AND($D12="PT",DQ12&gt;0),$F12*12/2080,IFERROR((BH12/(1+$G12))/($E12/365*BH$4),0))</f>
        <v>1</v>
      </c>
      <c r="GA12" s="133">
        <f t="shared" si="20"/>
        <v>1.0000000000000002</v>
      </c>
      <c r="GB12" s="133">
        <f t="shared" si="20"/>
        <v>1</v>
      </c>
      <c r="GC12" s="133">
        <f t="shared" si="20"/>
        <v>1</v>
      </c>
      <c r="GD12" s="133">
        <f t="shared" si="20"/>
        <v>1</v>
      </c>
      <c r="GE12" s="133">
        <f t="shared" si="20"/>
        <v>1</v>
      </c>
      <c r="GF12" s="133">
        <f t="shared" si="20"/>
        <v>1</v>
      </c>
      <c r="GG12" s="133">
        <f t="shared" si="20"/>
        <v>1</v>
      </c>
      <c r="GH12" s="133">
        <f t="shared" si="20"/>
        <v>1</v>
      </c>
      <c r="GI12" s="133">
        <f t="shared" si="20"/>
        <v>1</v>
      </c>
      <c r="GJ12" s="133">
        <f t="shared" si="20"/>
        <v>1</v>
      </c>
      <c r="GK12" s="133">
        <f t="shared" si="20"/>
        <v>1</v>
      </c>
      <c r="GN12" s="112">
        <f t="shared" ref="GN12:HC27" si="21">IF(BU12=1,$H12,0)</f>
        <v>400</v>
      </c>
      <c r="GO12" s="112">
        <f t="shared" si="21"/>
        <v>400</v>
      </c>
      <c r="GP12" s="112">
        <f t="shared" si="21"/>
        <v>400</v>
      </c>
      <c r="GQ12" s="112">
        <f t="shared" si="21"/>
        <v>400</v>
      </c>
      <c r="GR12" s="112">
        <f t="shared" si="21"/>
        <v>400</v>
      </c>
      <c r="GS12" s="112">
        <f t="shared" si="21"/>
        <v>400</v>
      </c>
      <c r="GT12" s="112">
        <f t="shared" si="21"/>
        <v>400</v>
      </c>
      <c r="GU12" s="112">
        <f t="shared" si="21"/>
        <v>400</v>
      </c>
      <c r="GV12" s="112">
        <f t="shared" si="21"/>
        <v>400</v>
      </c>
      <c r="GW12" s="112">
        <f t="shared" si="21"/>
        <v>400</v>
      </c>
      <c r="GX12" s="112">
        <f t="shared" si="21"/>
        <v>400</v>
      </c>
      <c r="GY12" s="112">
        <f t="shared" si="21"/>
        <v>400</v>
      </c>
      <c r="GZ12" s="112">
        <f t="shared" si="21"/>
        <v>400</v>
      </c>
      <c r="HA12" s="112">
        <f t="shared" si="21"/>
        <v>400</v>
      </c>
      <c r="HB12" s="112">
        <f t="shared" si="21"/>
        <v>400</v>
      </c>
      <c r="HC12" s="112">
        <f t="shared" si="21"/>
        <v>400</v>
      </c>
      <c r="HD12" s="112">
        <f t="shared" ref="HD12:HS27" si="22">IF(CK12=1,$H12,0)</f>
        <v>400</v>
      </c>
      <c r="HE12" s="112">
        <f t="shared" si="22"/>
        <v>400</v>
      </c>
      <c r="HF12" s="112">
        <f t="shared" si="22"/>
        <v>400</v>
      </c>
      <c r="HG12" s="112">
        <f t="shared" si="22"/>
        <v>400</v>
      </c>
      <c r="HH12" s="112">
        <f t="shared" si="22"/>
        <v>400</v>
      </c>
      <c r="HI12" s="112">
        <f t="shared" si="22"/>
        <v>400</v>
      </c>
      <c r="HJ12" s="112">
        <f t="shared" si="22"/>
        <v>400</v>
      </c>
      <c r="HK12" s="112">
        <f t="shared" si="22"/>
        <v>400</v>
      </c>
      <c r="HL12" s="112">
        <f t="shared" si="22"/>
        <v>400</v>
      </c>
      <c r="HM12" s="112">
        <f t="shared" si="22"/>
        <v>400</v>
      </c>
      <c r="HN12" s="112">
        <f t="shared" si="22"/>
        <v>400</v>
      </c>
      <c r="HO12" s="112">
        <f t="shared" si="22"/>
        <v>400</v>
      </c>
      <c r="HP12" s="112">
        <f t="shared" si="22"/>
        <v>400</v>
      </c>
      <c r="HQ12" s="112">
        <f t="shared" si="22"/>
        <v>400</v>
      </c>
      <c r="HR12" s="112">
        <f t="shared" si="22"/>
        <v>400</v>
      </c>
      <c r="HS12" s="112">
        <f t="shared" si="22"/>
        <v>400</v>
      </c>
      <c r="HT12" s="112">
        <f t="shared" ref="HT12:II28" si="23">IF(DA12=1,$H12,0)</f>
        <v>400</v>
      </c>
      <c r="HU12" s="112">
        <f t="shared" si="23"/>
        <v>400</v>
      </c>
      <c r="HV12" s="112">
        <f t="shared" si="23"/>
        <v>400</v>
      </c>
      <c r="HW12" s="112">
        <f t="shared" si="23"/>
        <v>400</v>
      </c>
      <c r="HX12" s="112">
        <f t="shared" si="23"/>
        <v>400</v>
      </c>
      <c r="HY12" s="112">
        <f t="shared" si="23"/>
        <v>400</v>
      </c>
      <c r="HZ12" s="112">
        <f t="shared" si="23"/>
        <v>400</v>
      </c>
      <c r="IA12" s="112">
        <f t="shared" si="23"/>
        <v>400</v>
      </c>
      <c r="IB12" s="112">
        <f t="shared" si="23"/>
        <v>400</v>
      </c>
      <c r="IC12" s="112">
        <f t="shared" si="23"/>
        <v>400</v>
      </c>
      <c r="ID12" s="112">
        <f t="shared" si="23"/>
        <v>400</v>
      </c>
      <c r="IE12" s="112">
        <f t="shared" si="23"/>
        <v>400</v>
      </c>
      <c r="IF12" s="112">
        <f t="shared" si="23"/>
        <v>400</v>
      </c>
      <c r="IG12" s="112">
        <f t="shared" si="23"/>
        <v>400</v>
      </c>
      <c r="IH12" s="112">
        <f t="shared" si="23"/>
        <v>400</v>
      </c>
      <c r="II12" s="112">
        <f t="shared" si="23"/>
        <v>400</v>
      </c>
      <c r="IJ12" s="112">
        <f t="shared" ref="II12:IU27" si="24">IF(DQ12=1,$H12,0)</f>
        <v>400</v>
      </c>
      <c r="IK12" s="112">
        <f t="shared" si="24"/>
        <v>400</v>
      </c>
      <c r="IL12" s="112">
        <f t="shared" si="24"/>
        <v>400</v>
      </c>
      <c r="IM12" s="112">
        <f t="shared" si="24"/>
        <v>400</v>
      </c>
      <c r="IN12" s="112">
        <f t="shared" si="24"/>
        <v>400</v>
      </c>
      <c r="IO12" s="112">
        <f t="shared" si="24"/>
        <v>400</v>
      </c>
      <c r="IP12" s="112">
        <f t="shared" si="24"/>
        <v>400</v>
      </c>
      <c r="IQ12" s="112">
        <f t="shared" si="24"/>
        <v>400</v>
      </c>
      <c r="IR12" s="112">
        <f t="shared" si="24"/>
        <v>400</v>
      </c>
      <c r="IS12" s="112">
        <f t="shared" si="24"/>
        <v>400</v>
      </c>
      <c r="IT12" s="112">
        <f t="shared" si="24"/>
        <v>400</v>
      </c>
      <c r="IU12" s="112">
        <f t="shared" si="24"/>
        <v>400</v>
      </c>
    </row>
    <row r="13" spans="1:255" s="107" customFormat="1" ht="15.75" x14ac:dyDescent="0.25">
      <c r="A13" s="195" t="s">
        <v>117</v>
      </c>
      <c r="B13" s="124" t="s">
        <v>153</v>
      </c>
      <c r="C13" s="124" t="s">
        <v>154</v>
      </c>
      <c r="D13" s="125" t="s">
        <v>152</v>
      </c>
      <c r="E13" s="126">
        <v>65000</v>
      </c>
      <c r="F13" s="127">
        <v>0</v>
      </c>
      <c r="G13" s="128">
        <v>7.6499999999999999E-2</v>
      </c>
      <c r="H13" s="126">
        <v>400</v>
      </c>
      <c r="I13" s="129">
        <v>42370</v>
      </c>
      <c r="J13" s="130">
        <v>44196</v>
      </c>
      <c r="K13" s="131"/>
      <c r="L13" s="132">
        <f t="shared" si="13"/>
        <v>5942.8698630136987</v>
      </c>
      <c r="M13" s="132">
        <f t="shared" si="13"/>
        <v>5559.4589041095896</v>
      </c>
      <c r="N13" s="132">
        <f t="shared" si="13"/>
        <v>5942.8698630136987</v>
      </c>
      <c r="O13" s="132">
        <f t="shared" si="14"/>
        <v>5751.1643835616433</v>
      </c>
      <c r="P13" s="132">
        <f t="shared" si="14"/>
        <v>5942.8698630136987</v>
      </c>
      <c r="Q13" s="132">
        <f t="shared" si="14"/>
        <v>5751.1643835616433</v>
      </c>
      <c r="R13" s="132">
        <f t="shared" si="14"/>
        <v>5942.8698630136987</v>
      </c>
      <c r="S13" s="132">
        <f t="shared" si="14"/>
        <v>5942.8698630136987</v>
      </c>
      <c r="T13" s="132">
        <f t="shared" si="14"/>
        <v>5751.1643835616433</v>
      </c>
      <c r="U13" s="132">
        <f t="shared" si="14"/>
        <v>5942.8698630136987</v>
      </c>
      <c r="V13" s="132">
        <f t="shared" si="14"/>
        <v>5751.1643835616433</v>
      </c>
      <c r="W13" s="132">
        <f t="shared" si="14"/>
        <v>5942.8698630136987</v>
      </c>
      <c r="X13" s="132">
        <f t="shared" si="14"/>
        <v>5942.8698630136987</v>
      </c>
      <c r="Y13" s="132">
        <f t="shared" si="14"/>
        <v>5367.7534246575342</v>
      </c>
      <c r="Z13" s="132">
        <f t="shared" si="14"/>
        <v>5942.8698630136987</v>
      </c>
      <c r="AA13" s="132">
        <f t="shared" si="14"/>
        <v>5751.1643835616433</v>
      </c>
      <c r="AB13" s="132">
        <f t="shared" si="14"/>
        <v>5942.8698630136987</v>
      </c>
      <c r="AC13" s="132">
        <f t="shared" si="14"/>
        <v>5751.1643835616433</v>
      </c>
      <c r="AD13" s="132">
        <f t="shared" si="14"/>
        <v>5942.8698630136987</v>
      </c>
      <c r="AE13" s="132">
        <f t="shared" si="14"/>
        <v>5942.8698630136987</v>
      </c>
      <c r="AF13" s="132">
        <f t="shared" si="14"/>
        <v>5751.1643835616433</v>
      </c>
      <c r="AG13" s="132">
        <f t="shared" si="14"/>
        <v>5942.8698630136987</v>
      </c>
      <c r="AH13" s="132">
        <f t="shared" si="14"/>
        <v>5751.1643835616433</v>
      </c>
      <c r="AI13" s="132">
        <f t="shared" si="14"/>
        <v>5942.8698630136987</v>
      </c>
      <c r="AJ13" s="132">
        <f t="shared" si="14"/>
        <v>5942.8698630136987</v>
      </c>
      <c r="AK13" s="132">
        <f t="shared" si="14"/>
        <v>5367.7534246575342</v>
      </c>
      <c r="AL13" s="132">
        <f t="shared" si="14"/>
        <v>5942.8698630136987</v>
      </c>
      <c r="AM13" s="132">
        <f t="shared" si="14"/>
        <v>5751.1643835616433</v>
      </c>
      <c r="AN13" s="132">
        <f t="shared" si="14"/>
        <v>5942.8698630136987</v>
      </c>
      <c r="AO13" s="132">
        <f t="shared" si="14"/>
        <v>5751.1643835616433</v>
      </c>
      <c r="AP13" s="132">
        <f t="shared" si="14"/>
        <v>5942.8698630136987</v>
      </c>
      <c r="AQ13" s="132">
        <f t="shared" si="14"/>
        <v>5942.8698630136987</v>
      </c>
      <c r="AR13" s="132">
        <f t="shared" si="14"/>
        <v>5751.1643835616433</v>
      </c>
      <c r="AS13" s="132">
        <f t="shared" si="14"/>
        <v>5942.8698630136987</v>
      </c>
      <c r="AT13" s="132">
        <f t="shared" si="14"/>
        <v>5751.1643835616433</v>
      </c>
      <c r="AU13" s="132">
        <f t="shared" si="14"/>
        <v>5942.8698630136987</v>
      </c>
      <c r="AV13" s="132">
        <f t="shared" si="14"/>
        <v>5942.8698630136987</v>
      </c>
      <c r="AW13" s="132">
        <f t="shared" si="14"/>
        <v>5367.7534246575342</v>
      </c>
      <c r="AX13" s="132">
        <f t="shared" si="14"/>
        <v>5942.8698630136987</v>
      </c>
      <c r="AY13" s="132">
        <f t="shared" si="14"/>
        <v>5751.1643835616433</v>
      </c>
      <c r="AZ13" s="132">
        <f t="shared" si="14"/>
        <v>5942.8698630136987</v>
      </c>
      <c r="BA13" s="132">
        <f t="shared" si="14"/>
        <v>5751.1643835616433</v>
      </c>
      <c r="BB13" s="132">
        <f t="shared" si="14"/>
        <v>5942.8698630136987</v>
      </c>
      <c r="BC13" s="132">
        <f t="shared" si="14"/>
        <v>5942.8698630136987</v>
      </c>
      <c r="BD13" s="132">
        <f t="shared" si="14"/>
        <v>5751.1643835616433</v>
      </c>
      <c r="BE13" s="132">
        <f t="shared" si="14"/>
        <v>5942.8698630136987</v>
      </c>
      <c r="BF13" s="132">
        <f t="shared" si="14"/>
        <v>5751.1643835616433</v>
      </c>
      <c r="BG13" s="132">
        <f t="shared" si="15"/>
        <v>5942.8698630136987</v>
      </c>
      <c r="BH13" s="132">
        <f t="shared" si="15"/>
        <v>5942.8698630136987</v>
      </c>
      <c r="BI13" s="132">
        <f t="shared" si="15"/>
        <v>5559.4589041095896</v>
      </c>
      <c r="BJ13" s="132">
        <f t="shared" si="15"/>
        <v>5942.8698630136987</v>
      </c>
      <c r="BK13" s="132">
        <f t="shared" si="15"/>
        <v>5751.1643835616433</v>
      </c>
      <c r="BL13" s="132">
        <f t="shared" si="15"/>
        <v>5942.8698630136987</v>
      </c>
      <c r="BM13" s="132">
        <f t="shared" si="15"/>
        <v>5751.1643835616433</v>
      </c>
      <c r="BN13" s="132">
        <f t="shared" si="15"/>
        <v>5942.8698630136987</v>
      </c>
      <c r="BO13" s="132">
        <f t="shared" si="15"/>
        <v>5942.8698630136987</v>
      </c>
      <c r="BP13" s="132">
        <f t="shared" si="15"/>
        <v>5751.1643835616433</v>
      </c>
      <c r="BQ13" s="132">
        <f t="shared" si="15"/>
        <v>5942.8698630136987</v>
      </c>
      <c r="BR13" s="132">
        <f t="shared" si="15"/>
        <v>5751.1643835616433</v>
      </c>
      <c r="BS13" s="132">
        <f t="shared" si="15"/>
        <v>5942.8698630136987</v>
      </c>
      <c r="BU13" s="132">
        <f t="shared" si="16"/>
        <v>1</v>
      </c>
      <c r="BV13" s="132">
        <f t="shared" si="16"/>
        <v>1</v>
      </c>
      <c r="BW13" s="132">
        <f t="shared" si="16"/>
        <v>1</v>
      </c>
      <c r="BX13" s="132">
        <f t="shared" si="16"/>
        <v>1</v>
      </c>
      <c r="BY13" s="132">
        <f t="shared" si="16"/>
        <v>1</v>
      </c>
      <c r="BZ13" s="132">
        <f t="shared" si="16"/>
        <v>1</v>
      </c>
      <c r="CA13" s="132">
        <f t="shared" si="16"/>
        <v>1</v>
      </c>
      <c r="CB13" s="132">
        <f t="shared" si="16"/>
        <v>1</v>
      </c>
      <c r="CC13" s="132">
        <f t="shared" si="16"/>
        <v>1</v>
      </c>
      <c r="CD13" s="132">
        <f t="shared" si="16"/>
        <v>1</v>
      </c>
      <c r="CE13" s="132">
        <f t="shared" si="16"/>
        <v>1</v>
      </c>
      <c r="CF13" s="132">
        <f t="shared" si="16"/>
        <v>1</v>
      </c>
      <c r="CG13" s="132">
        <f t="shared" si="16"/>
        <v>1</v>
      </c>
      <c r="CH13" s="132">
        <f t="shared" si="16"/>
        <v>1</v>
      </c>
      <c r="CI13" s="132">
        <f t="shared" si="16"/>
        <v>1</v>
      </c>
      <c r="CJ13" s="132">
        <f t="shared" si="16"/>
        <v>1</v>
      </c>
      <c r="CK13" s="132">
        <f t="shared" si="16"/>
        <v>1</v>
      </c>
      <c r="CL13" s="132">
        <f t="shared" si="16"/>
        <v>1</v>
      </c>
      <c r="CM13" s="132">
        <f t="shared" si="16"/>
        <v>1</v>
      </c>
      <c r="CN13" s="132">
        <f t="shared" si="16"/>
        <v>1</v>
      </c>
      <c r="CO13" s="132">
        <f t="shared" si="16"/>
        <v>1</v>
      </c>
      <c r="CP13" s="132">
        <f t="shared" si="16"/>
        <v>1</v>
      </c>
      <c r="CQ13" s="132">
        <f t="shared" si="16"/>
        <v>1</v>
      </c>
      <c r="CR13" s="132">
        <f t="shared" si="16"/>
        <v>1</v>
      </c>
      <c r="CS13" s="132">
        <f t="shared" si="16"/>
        <v>1</v>
      </c>
      <c r="CT13" s="132">
        <f t="shared" si="16"/>
        <v>1</v>
      </c>
      <c r="CU13" s="132">
        <f t="shared" si="16"/>
        <v>1</v>
      </c>
      <c r="CV13" s="132">
        <f t="shared" si="16"/>
        <v>1</v>
      </c>
      <c r="CW13" s="132">
        <f t="shared" si="16"/>
        <v>1</v>
      </c>
      <c r="CX13" s="132">
        <f t="shared" si="16"/>
        <v>1</v>
      </c>
      <c r="CY13" s="132">
        <f t="shared" si="16"/>
        <v>1</v>
      </c>
      <c r="CZ13" s="132">
        <f t="shared" si="16"/>
        <v>1</v>
      </c>
      <c r="DA13" s="132">
        <f t="shared" si="16"/>
        <v>1</v>
      </c>
      <c r="DB13" s="132">
        <f t="shared" si="16"/>
        <v>1</v>
      </c>
      <c r="DC13" s="132">
        <f t="shared" si="16"/>
        <v>1</v>
      </c>
      <c r="DD13" s="132">
        <f t="shared" si="16"/>
        <v>1</v>
      </c>
      <c r="DE13" s="132">
        <f t="shared" si="16"/>
        <v>1</v>
      </c>
      <c r="DF13" s="132">
        <f t="shared" si="16"/>
        <v>1</v>
      </c>
      <c r="DG13" s="132">
        <f t="shared" si="16"/>
        <v>1</v>
      </c>
      <c r="DH13" s="132">
        <f t="shared" si="16"/>
        <v>1</v>
      </c>
      <c r="DI13" s="132">
        <f t="shared" si="16"/>
        <v>1</v>
      </c>
      <c r="DJ13" s="132">
        <f t="shared" si="16"/>
        <v>1</v>
      </c>
      <c r="DK13" s="132">
        <f t="shared" si="16"/>
        <v>1</v>
      </c>
      <c r="DL13" s="132">
        <f t="shared" si="16"/>
        <v>1</v>
      </c>
      <c r="DM13" s="132">
        <f t="shared" si="16"/>
        <v>1</v>
      </c>
      <c r="DN13" s="132">
        <f t="shared" si="16"/>
        <v>1</v>
      </c>
      <c r="DO13" s="132">
        <f t="shared" si="16"/>
        <v>1</v>
      </c>
      <c r="DP13" s="132">
        <f t="shared" si="16"/>
        <v>1</v>
      </c>
      <c r="DQ13" s="132">
        <f t="shared" si="16"/>
        <v>1</v>
      </c>
      <c r="DR13" s="132">
        <f t="shared" si="16"/>
        <v>1</v>
      </c>
      <c r="DS13" s="132">
        <f t="shared" si="16"/>
        <v>1</v>
      </c>
      <c r="DT13" s="132">
        <f t="shared" si="16"/>
        <v>1</v>
      </c>
      <c r="DU13" s="132">
        <f t="shared" si="16"/>
        <v>1</v>
      </c>
      <c r="DV13" s="132">
        <f t="shared" si="16"/>
        <v>1</v>
      </c>
      <c r="DW13" s="132">
        <f t="shared" si="16"/>
        <v>1</v>
      </c>
      <c r="DX13" s="132">
        <f t="shared" si="16"/>
        <v>1</v>
      </c>
      <c r="DY13" s="132">
        <f t="shared" si="16"/>
        <v>1</v>
      </c>
      <c r="DZ13" s="132">
        <f t="shared" si="16"/>
        <v>1</v>
      </c>
      <c r="EA13" s="132">
        <f t="shared" si="16"/>
        <v>1</v>
      </c>
      <c r="EB13" s="132">
        <f t="shared" si="16"/>
        <v>1</v>
      </c>
      <c r="ED13" s="133">
        <f t="shared" si="17"/>
        <v>1</v>
      </c>
      <c r="EE13" s="133">
        <f t="shared" si="17"/>
        <v>1.0000000000000002</v>
      </c>
      <c r="EF13" s="133">
        <f t="shared" si="17"/>
        <v>1</v>
      </c>
      <c r="EG13" s="133">
        <f t="shared" si="17"/>
        <v>1</v>
      </c>
      <c r="EH13" s="133">
        <f t="shared" si="17"/>
        <v>1</v>
      </c>
      <c r="EI13" s="133">
        <f t="shared" si="17"/>
        <v>1</v>
      </c>
      <c r="EJ13" s="133">
        <f t="shared" si="17"/>
        <v>1</v>
      </c>
      <c r="EK13" s="133">
        <f t="shared" si="17"/>
        <v>1</v>
      </c>
      <c r="EL13" s="133">
        <f t="shared" si="17"/>
        <v>1</v>
      </c>
      <c r="EM13" s="133">
        <f t="shared" si="17"/>
        <v>1</v>
      </c>
      <c r="EN13" s="133">
        <f t="shared" si="17"/>
        <v>1</v>
      </c>
      <c r="EO13" s="133">
        <f t="shared" si="17"/>
        <v>1</v>
      </c>
      <c r="EP13" s="133">
        <f t="shared" si="17"/>
        <v>1</v>
      </c>
      <c r="EQ13" s="133">
        <f t="shared" si="17"/>
        <v>1</v>
      </c>
      <c r="ER13" s="133">
        <f t="shared" si="17"/>
        <v>1</v>
      </c>
      <c r="ES13" s="133">
        <f t="shared" si="17"/>
        <v>1</v>
      </c>
      <c r="ET13" s="133">
        <f t="shared" si="18"/>
        <v>1</v>
      </c>
      <c r="EU13" s="133">
        <f t="shared" si="18"/>
        <v>1</v>
      </c>
      <c r="EV13" s="133">
        <f t="shared" si="18"/>
        <v>1</v>
      </c>
      <c r="EW13" s="133">
        <f t="shared" si="18"/>
        <v>1</v>
      </c>
      <c r="EX13" s="133">
        <f t="shared" si="18"/>
        <v>1</v>
      </c>
      <c r="EY13" s="133">
        <f t="shared" si="18"/>
        <v>1</v>
      </c>
      <c r="EZ13" s="133">
        <f t="shared" si="18"/>
        <v>1</v>
      </c>
      <c r="FA13" s="133">
        <f t="shared" si="18"/>
        <v>1</v>
      </c>
      <c r="FB13" s="133">
        <f t="shared" si="18"/>
        <v>1</v>
      </c>
      <c r="FC13" s="133">
        <f t="shared" si="18"/>
        <v>1</v>
      </c>
      <c r="FD13" s="133">
        <f t="shared" si="18"/>
        <v>1</v>
      </c>
      <c r="FE13" s="133">
        <f t="shared" si="18"/>
        <v>1</v>
      </c>
      <c r="FF13" s="133">
        <f t="shared" si="18"/>
        <v>1</v>
      </c>
      <c r="FG13" s="133">
        <f t="shared" si="18"/>
        <v>1</v>
      </c>
      <c r="FH13" s="133">
        <f t="shared" si="18"/>
        <v>1</v>
      </c>
      <c r="FI13" s="133">
        <f t="shared" si="18"/>
        <v>1</v>
      </c>
      <c r="FJ13" s="133">
        <f t="shared" si="19"/>
        <v>1</v>
      </c>
      <c r="FK13" s="133">
        <f t="shared" si="19"/>
        <v>1</v>
      </c>
      <c r="FL13" s="133">
        <f t="shared" si="19"/>
        <v>1</v>
      </c>
      <c r="FM13" s="133">
        <f t="shared" si="19"/>
        <v>1</v>
      </c>
      <c r="FN13" s="133">
        <f t="shared" si="19"/>
        <v>1</v>
      </c>
      <c r="FO13" s="133">
        <f t="shared" si="19"/>
        <v>1</v>
      </c>
      <c r="FP13" s="133">
        <f t="shared" si="19"/>
        <v>1</v>
      </c>
      <c r="FQ13" s="133">
        <f t="shared" si="19"/>
        <v>1</v>
      </c>
      <c r="FR13" s="133">
        <f t="shared" si="19"/>
        <v>1</v>
      </c>
      <c r="FS13" s="133">
        <f t="shared" si="19"/>
        <v>1</v>
      </c>
      <c r="FT13" s="133">
        <f t="shared" si="19"/>
        <v>1</v>
      </c>
      <c r="FU13" s="133">
        <f t="shared" si="19"/>
        <v>1</v>
      </c>
      <c r="FV13" s="133">
        <f t="shared" si="19"/>
        <v>1</v>
      </c>
      <c r="FW13" s="133">
        <f t="shared" si="19"/>
        <v>1</v>
      </c>
      <c r="FX13" s="133">
        <f t="shared" si="19"/>
        <v>1</v>
      </c>
      <c r="FY13" s="133">
        <f t="shared" si="20"/>
        <v>1</v>
      </c>
      <c r="FZ13" s="133">
        <f t="shared" si="20"/>
        <v>1</v>
      </c>
      <c r="GA13" s="133">
        <f t="shared" si="20"/>
        <v>1.0000000000000002</v>
      </c>
      <c r="GB13" s="133">
        <f t="shared" si="20"/>
        <v>1</v>
      </c>
      <c r="GC13" s="133">
        <f t="shared" si="20"/>
        <v>1</v>
      </c>
      <c r="GD13" s="133">
        <f t="shared" si="20"/>
        <v>1</v>
      </c>
      <c r="GE13" s="133">
        <f t="shared" si="20"/>
        <v>1</v>
      </c>
      <c r="GF13" s="133">
        <f t="shared" si="20"/>
        <v>1</v>
      </c>
      <c r="GG13" s="133">
        <f t="shared" si="20"/>
        <v>1</v>
      </c>
      <c r="GH13" s="133">
        <f t="shared" si="20"/>
        <v>1</v>
      </c>
      <c r="GI13" s="133">
        <f t="shared" si="20"/>
        <v>1</v>
      </c>
      <c r="GJ13" s="133">
        <f t="shared" si="20"/>
        <v>1</v>
      </c>
      <c r="GK13" s="133">
        <f t="shared" si="20"/>
        <v>1</v>
      </c>
      <c r="GN13" s="112">
        <f t="shared" si="21"/>
        <v>400</v>
      </c>
      <c r="GO13" s="112">
        <f t="shared" si="21"/>
        <v>400</v>
      </c>
      <c r="GP13" s="112">
        <f t="shared" si="21"/>
        <v>400</v>
      </c>
      <c r="GQ13" s="112">
        <f t="shared" si="21"/>
        <v>400</v>
      </c>
      <c r="GR13" s="112">
        <f t="shared" si="21"/>
        <v>400</v>
      </c>
      <c r="GS13" s="112">
        <f t="shared" si="21"/>
        <v>400</v>
      </c>
      <c r="GT13" s="112">
        <f t="shared" si="21"/>
        <v>400</v>
      </c>
      <c r="GU13" s="112">
        <f t="shared" si="21"/>
        <v>400</v>
      </c>
      <c r="GV13" s="112">
        <f t="shared" si="21"/>
        <v>400</v>
      </c>
      <c r="GW13" s="112">
        <f t="shared" si="21"/>
        <v>400</v>
      </c>
      <c r="GX13" s="112">
        <f t="shared" si="21"/>
        <v>400</v>
      </c>
      <c r="GY13" s="112">
        <f t="shared" si="21"/>
        <v>400</v>
      </c>
      <c r="GZ13" s="112">
        <f t="shared" si="21"/>
        <v>400</v>
      </c>
      <c r="HA13" s="112">
        <f t="shared" si="21"/>
        <v>400</v>
      </c>
      <c r="HB13" s="112">
        <f t="shared" si="21"/>
        <v>400</v>
      </c>
      <c r="HC13" s="112">
        <f t="shared" si="21"/>
        <v>400</v>
      </c>
      <c r="HD13" s="112">
        <f t="shared" si="22"/>
        <v>400</v>
      </c>
      <c r="HE13" s="112">
        <f t="shared" si="22"/>
        <v>400</v>
      </c>
      <c r="HF13" s="112">
        <f t="shared" si="22"/>
        <v>400</v>
      </c>
      <c r="HG13" s="112">
        <f t="shared" si="22"/>
        <v>400</v>
      </c>
      <c r="HH13" s="112">
        <f t="shared" si="22"/>
        <v>400</v>
      </c>
      <c r="HI13" s="112">
        <f t="shared" si="22"/>
        <v>400</v>
      </c>
      <c r="HJ13" s="112">
        <f t="shared" si="22"/>
        <v>400</v>
      </c>
      <c r="HK13" s="112">
        <f t="shared" si="22"/>
        <v>400</v>
      </c>
      <c r="HL13" s="112">
        <f t="shared" si="22"/>
        <v>400</v>
      </c>
      <c r="HM13" s="112">
        <f t="shared" si="22"/>
        <v>400</v>
      </c>
      <c r="HN13" s="112">
        <f t="shared" si="22"/>
        <v>400</v>
      </c>
      <c r="HO13" s="112">
        <f t="shared" si="22"/>
        <v>400</v>
      </c>
      <c r="HP13" s="112">
        <f t="shared" si="22"/>
        <v>400</v>
      </c>
      <c r="HQ13" s="112">
        <f t="shared" si="22"/>
        <v>400</v>
      </c>
      <c r="HR13" s="112">
        <f t="shared" si="22"/>
        <v>400</v>
      </c>
      <c r="HS13" s="112">
        <f t="shared" si="22"/>
        <v>400</v>
      </c>
      <c r="HT13" s="112">
        <f t="shared" si="23"/>
        <v>400</v>
      </c>
      <c r="HU13" s="112">
        <f t="shared" si="23"/>
        <v>400</v>
      </c>
      <c r="HV13" s="112">
        <f t="shared" si="23"/>
        <v>400</v>
      </c>
      <c r="HW13" s="112">
        <f t="shared" si="23"/>
        <v>400</v>
      </c>
      <c r="HX13" s="112">
        <f t="shared" si="23"/>
        <v>400</v>
      </c>
      <c r="HY13" s="112">
        <f t="shared" si="23"/>
        <v>400</v>
      </c>
      <c r="HZ13" s="112">
        <f t="shared" si="23"/>
        <v>400</v>
      </c>
      <c r="IA13" s="112">
        <f t="shared" si="23"/>
        <v>400</v>
      </c>
      <c r="IB13" s="112">
        <f t="shared" si="23"/>
        <v>400</v>
      </c>
      <c r="IC13" s="112">
        <f t="shared" si="23"/>
        <v>400</v>
      </c>
      <c r="ID13" s="112">
        <f t="shared" si="23"/>
        <v>400</v>
      </c>
      <c r="IE13" s="112">
        <f t="shared" si="23"/>
        <v>400</v>
      </c>
      <c r="IF13" s="112">
        <f t="shared" si="23"/>
        <v>400</v>
      </c>
      <c r="IG13" s="112">
        <f t="shared" si="23"/>
        <v>400</v>
      </c>
      <c r="IH13" s="112">
        <f t="shared" si="23"/>
        <v>400</v>
      </c>
      <c r="II13" s="112">
        <f t="shared" si="24"/>
        <v>400</v>
      </c>
      <c r="IJ13" s="112">
        <f t="shared" si="24"/>
        <v>400</v>
      </c>
      <c r="IK13" s="112">
        <f t="shared" si="24"/>
        <v>400</v>
      </c>
      <c r="IL13" s="112">
        <f t="shared" si="24"/>
        <v>400</v>
      </c>
      <c r="IM13" s="112">
        <f t="shared" si="24"/>
        <v>400</v>
      </c>
      <c r="IN13" s="112">
        <f t="shared" si="24"/>
        <v>400</v>
      </c>
      <c r="IO13" s="112">
        <f t="shared" si="24"/>
        <v>400</v>
      </c>
      <c r="IP13" s="112">
        <f t="shared" si="24"/>
        <v>400</v>
      </c>
      <c r="IQ13" s="112">
        <f t="shared" si="24"/>
        <v>400</v>
      </c>
      <c r="IR13" s="112">
        <f t="shared" si="24"/>
        <v>400</v>
      </c>
      <c r="IS13" s="112">
        <f t="shared" si="24"/>
        <v>400</v>
      </c>
      <c r="IT13" s="112">
        <f t="shared" si="24"/>
        <v>400</v>
      </c>
      <c r="IU13" s="112">
        <f t="shared" si="24"/>
        <v>400</v>
      </c>
    </row>
    <row r="14" spans="1:255" s="107" customFormat="1" ht="15.75" x14ac:dyDescent="0.25">
      <c r="A14" s="195" t="s">
        <v>117</v>
      </c>
      <c r="B14" s="124" t="s">
        <v>155</v>
      </c>
      <c r="C14" s="124" t="s">
        <v>156</v>
      </c>
      <c r="D14" s="125" t="s">
        <v>152</v>
      </c>
      <c r="E14" s="126">
        <v>65000</v>
      </c>
      <c r="F14" s="127">
        <v>0</v>
      </c>
      <c r="G14" s="128">
        <v>7.6499999999999999E-2</v>
      </c>
      <c r="H14" s="126">
        <v>400</v>
      </c>
      <c r="I14" s="129">
        <v>42370</v>
      </c>
      <c r="J14" s="130">
        <v>44196</v>
      </c>
      <c r="K14" s="131"/>
      <c r="L14" s="132">
        <f t="shared" si="13"/>
        <v>5942.8698630136987</v>
      </c>
      <c r="M14" s="132">
        <f t="shared" si="13"/>
        <v>5559.4589041095896</v>
      </c>
      <c r="N14" s="132">
        <f t="shared" si="13"/>
        <v>5942.8698630136987</v>
      </c>
      <c r="O14" s="132">
        <f t="shared" si="14"/>
        <v>5751.1643835616433</v>
      </c>
      <c r="P14" s="132">
        <f t="shared" si="14"/>
        <v>5942.8698630136987</v>
      </c>
      <c r="Q14" s="132">
        <f t="shared" si="14"/>
        <v>5751.1643835616433</v>
      </c>
      <c r="R14" s="132">
        <f t="shared" si="14"/>
        <v>5942.8698630136987</v>
      </c>
      <c r="S14" s="132">
        <f t="shared" si="14"/>
        <v>5942.8698630136987</v>
      </c>
      <c r="T14" s="132">
        <f t="shared" si="14"/>
        <v>5751.1643835616433</v>
      </c>
      <c r="U14" s="132">
        <f t="shared" si="14"/>
        <v>5942.8698630136987</v>
      </c>
      <c r="V14" s="132">
        <f t="shared" si="14"/>
        <v>5751.1643835616433</v>
      </c>
      <c r="W14" s="132">
        <f t="shared" si="14"/>
        <v>5942.8698630136987</v>
      </c>
      <c r="X14" s="132">
        <f t="shared" si="14"/>
        <v>5942.8698630136987</v>
      </c>
      <c r="Y14" s="132">
        <f t="shared" si="14"/>
        <v>5367.7534246575342</v>
      </c>
      <c r="Z14" s="132">
        <f t="shared" si="14"/>
        <v>5942.8698630136987</v>
      </c>
      <c r="AA14" s="132">
        <f t="shared" si="14"/>
        <v>5751.1643835616433</v>
      </c>
      <c r="AB14" s="132">
        <f t="shared" si="14"/>
        <v>5942.8698630136987</v>
      </c>
      <c r="AC14" s="132">
        <f t="shared" si="14"/>
        <v>5751.1643835616433</v>
      </c>
      <c r="AD14" s="132">
        <f t="shared" si="14"/>
        <v>5942.8698630136987</v>
      </c>
      <c r="AE14" s="132">
        <f t="shared" si="14"/>
        <v>5942.8698630136987</v>
      </c>
      <c r="AF14" s="132">
        <f t="shared" si="14"/>
        <v>5751.1643835616433</v>
      </c>
      <c r="AG14" s="132">
        <f t="shared" si="14"/>
        <v>5942.8698630136987</v>
      </c>
      <c r="AH14" s="132">
        <f t="shared" si="14"/>
        <v>5751.1643835616433</v>
      </c>
      <c r="AI14" s="132">
        <f t="shared" si="14"/>
        <v>5942.8698630136987</v>
      </c>
      <c r="AJ14" s="132">
        <f t="shared" si="14"/>
        <v>5942.8698630136987</v>
      </c>
      <c r="AK14" s="132">
        <f t="shared" si="14"/>
        <v>5367.7534246575342</v>
      </c>
      <c r="AL14" s="132">
        <f t="shared" si="14"/>
        <v>5942.8698630136987</v>
      </c>
      <c r="AM14" s="132">
        <f t="shared" si="14"/>
        <v>5751.1643835616433</v>
      </c>
      <c r="AN14" s="132">
        <f t="shared" si="14"/>
        <v>5942.8698630136987</v>
      </c>
      <c r="AO14" s="132">
        <f t="shared" si="14"/>
        <v>5751.1643835616433</v>
      </c>
      <c r="AP14" s="132">
        <f t="shared" si="14"/>
        <v>5942.8698630136987</v>
      </c>
      <c r="AQ14" s="132">
        <f t="shared" si="14"/>
        <v>5942.8698630136987</v>
      </c>
      <c r="AR14" s="132">
        <f t="shared" si="14"/>
        <v>5751.1643835616433</v>
      </c>
      <c r="AS14" s="132">
        <f t="shared" si="14"/>
        <v>5942.8698630136987</v>
      </c>
      <c r="AT14" s="132">
        <f t="shared" si="14"/>
        <v>5751.1643835616433</v>
      </c>
      <c r="AU14" s="132">
        <f t="shared" si="14"/>
        <v>5942.8698630136987</v>
      </c>
      <c r="AV14" s="132">
        <f t="shared" si="14"/>
        <v>5942.8698630136987</v>
      </c>
      <c r="AW14" s="132">
        <f t="shared" si="14"/>
        <v>5367.7534246575342</v>
      </c>
      <c r="AX14" s="132">
        <f t="shared" si="14"/>
        <v>5942.8698630136987</v>
      </c>
      <c r="AY14" s="132">
        <f t="shared" si="14"/>
        <v>5751.1643835616433</v>
      </c>
      <c r="AZ14" s="132">
        <f t="shared" si="14"/>
        <v>5942.8698630136987</v>
      </c>
      <c r="BA14" s="132">
        <f t="shared" si="14"/>
        <v>5751.1643835616433</v>
      </c>
      <c r="BB14" s="132">
        <f t="shared" si="14"/>
        <v>5942.8698630136987</v>
      </c>
      <c r="BC14" s="132">
        <f t="shared" si="14"/>
        <v>5942.8698630136987</v>
      </c>
      <c r="BD14" s="132">
        <f t="shared" si="14"/>
        <v>5751.1643835616433</v>
      </c>
      <c r="BE14" s="132">
        <f t="shared" si="14"/>
        <v>5942.8698630136987</v>
      </c>
      <c r="BF14" s="132">
        <f t="shared" si="14"/>
        <v>5751.1643835616433</v>
      </c>
      <c r="BG14" s="132">
        <f t="shared" si="15"/>
        <v>5942.8698630136987</v>
      </c>
      <c r="BH14" s="132">
        <f t="shared" si="15"/>
        <v>5942.8698630136987</v>
      </c>
      <c r="BI14" s="132">
        <f t="shared" si="15"/>
        <v>5559.4589041095896</v>
      </c>
      <c r="BJ14" s="132">
        <f t="shared" si="15"/>
        <v>5942.8698630136987</v>
      </c>
      <c r="BK14" s="132">
        <f t="shared" si="15"/>
        <v>5751.1643835616433</v>
      </c>
      <c r="BL14" s="132">
        <f t="shared" si="15"/>
        <v>5942.8698630136987</v>
      </c>
      <c r="BM14" s="132">
        <f t="shared" si="15"/>
        <v>5751.1643835616433</v>
      </c>
      <c r="BN14" s="132">
        <f t="shared" si="15"/>
        <v>5942.8698630136987</v>
      </c>
      <c r="BO14" s="132">
        <f t="shared" si="15"/>
        <v>5942.8698630136987</v>
      </c>
      <c r="BP14" s="132">
        <f t="shared" si="15"/>
        <v>5751.1643835616433</v>
      </c>
      <c r="BQ14" s="132">
        <f t="shared" si="15"/>
        <v>5942.8698630136987</v>
      </c>
      <c r="BR14" s="132">
        <f t="shared" si="15"/>
        <v>5751.1643835616433</v>
      </c>
      <c r="BS14" s="132">
        <f t="shared" si="15"/>
        <v>5942.8698630136987</v>
      </c>
      <c r="BU14" s="132">
        <f t="shared" si="16"/>
        <v>1</v>
      </c>
      <c r="BV14" s="132">
        <f t="shared" si="16"/>
        <v>1</v>
      </c>
      <c r="BW14" s="132">
        <f t="shared" si="16"/>
        <v>1</v>
      </c>
      <c r="BX14" s="132">
        <f t="shared" si="16"/>
        <v>1</v>
      </c>
      <c r="BY14" s="132">
        <f t="shared" si="16"/>
        <v>1</v>
      </c>
      <c r="BZ14" s="132">
        <f t="shared" si="16"/>
        <v>1</v>
      </c>
      <c r="CA14" s="132">
        <f t="shared" si="16"/>
        <v>1</v>
      </c>
      <c r="CB14" s="132">
        <f t="shared" si="16"/>
        <v>1</v>
      </c>
      <c r="CC14" s="132">
        <f t="shared" si="16"/>
        <v>1</v>
      </c>
      <c r="CD14" s="132">
        <f t="shared" si="16"/>
        <v>1</v>
      </c>
      <c r="CE14" s="132">
        <f t="shared" si="16"/>
        <v>1</v>
      </c>
      <c r="CF14" s="132">
        <f t="shared" si="16"/>
        <v>1</v>
      </c>
      <c r="CG14" s="132">
        <f t="shared" si="16"/>
        <v>1</v>
      </c>
      <c r="CH14" s="132">
        <f t="shared" si="16"/>
        <v>1</v>
      </c>
      <c r="CI14" s="132">
        <f t="shared" si="16"/>
        <v>1</v>
      </c>
      <c r="CJ14" s="132">
        <f t="shared" si="16"/>
        <v>1</v>
      </c>
      <c r="CK14" s="132">
        <f t="shared" si="16"/>
        <v>1</v>
      </c>
      <c r="CL14" s="132">
        <f t="shared" si="16"/>
        <v>1</v>
      </c>
      <c r="CM14" s="132">
        <f t="shared" si="16"/>
        <v>1</v>
      </c>
      <c r="CN14" s="132">
        <f t="shared" si="16"/>
        <v>1</v>
      </c>
      <c r="CO14" s="132">
        <f t="shared" si="16"/>
        <v>1</v>
      </c>
      <c r="CP14" s="132">
        <f t="shared" si="16"/>
        <v>1</v>
      </c>
      <c r="CQ14" s="132">
        <f t="shared" si="16"/>
        <v>1</v>
      </c>
      <c r="CR14" s="132">
        <f t="shared" si="16"/>
        <v>1</v>
      </c>
      <c r="CS14" s="132">
        <f t="shared" si="16"/>
        <v>1</v>
      </c>
      <c r="CT14" s="132">
        <f t="shared" si="16"/>
        <v>1</v>
      </c>
      <c r="CU14" s="132">
        <f t="shared" si="16"/>
        <v>1</v>
      </c>
      <c r="CV14" s="132">
        <f t="shared" si="16"/>
        <v>1</v>
      </c>
      <c r="CW14" s="132">
        <f t="shared" si="16"/>
        <v>1</v>
      </c>
      <c r="CX14" s="132">
        <f t="shared" si="16"/>
        <v>1</v>
      </c>
      <c r="CY14" s="132">
        <f t="shared" si="16"/>
        <v>1</v>
      </c>
      <c r="CZ14" s="132">
        <f t="shared" si="16"/>
        <v>1</v>
      </c>
      <c r="DA14" s="132">
        <f t="shared" si="16"/>
        <v>1</v>
      </c>
      <c r="DB14" s="132">
        <f t="shared" si="16"/>
        <v>1</v>
      </c>
      <c r="DC14" s="132">
        <f t="shared" si="16"/>
        <v>1</v>
      </c>
      <c r="DD14" s="132">
        <f t="shared" si="16"/>
        <v>1</v>
      </c>
      <c r="DE14" s="132">
        <f t="shared" si="16"/>
        <v>1</v>
      </c>
      <c r="DF14" s="132">
        <f t="shared" si="16"/>
        <v>1</v>
      </c>
      <c r="DG14" s="132">
        <f t="shared" si="16"/>
        <v>1</v>
      </c>
      <c r="DH14" s="132">
        <f t="shared" si="16"/>
        <v>1</v>
      </c>
      <c r="DI14" s="132">
        <f t="shared" si="16"/>
        <v>1</v>
      </c>
      <c r="DJ14" s="132">
        <f t="shared" si="16"/>
        <v>1</v>
      </c>
      <c r="DK14" s="132">
        <f t="shared" si="16"/>
        <v>1</v>
      </c>
      <c r="DL14" s="132">
        <f t="shared" si="16"/>
        <v>1</v>
      </c>
      <c r="DM14" s="132">
        <f t="shared" si="16"/>
        <v>1</v>
      </c>
      <c r="DN14" s="132">
        <f t="shared" si="16"/>
        <v>1</v>
      </c>
      <c r="DO14" s="132">
        <f t="shared" si="16"/>
        <v>1</v>
      </c>
      <c r="DP14" s="132">
        <f t="shared" si="16"/>
        <v>1</v>
      </c>
      <c r="DQ14" s="132">
        <f t="shared" si="16"/>
        <v>1</v>
      </c>
      <c r="DR14" s="132">
        <f t="shared" si="16"/>
        <v>1</v>
      </c>
      <c r="DS14" s="132">
        <f t="shared" si="16"/>
        <v>1</v>
      </c>
      <c r="DT14" s="132">
        <f t="shared" si="16"/>
        <v>1</v>
      </c>
      <c r="DU14" s="132">
        <f t="shared" si="16"/>
        <v>1</v>
      </c>
      <c r="DV14" s="132">
        <f t="shared" si="16"/>
        <v>1</v>
      </c>
      <c r="DW14" s="132">
        <f t="shared" si="16"/>
        <v>1</v>
      </c>
      <c r="DX14" s="132">
        <f t="shared" si="16"/>
        <v>1</v>
      </c>
      <c r="DY14" s="132">
        <f t="shared" si="16"/>
        <v>1</v>
      </c>
      <c r="DZ14" s="132">
        <f t="shared" si="16"/>
        <v>1</v>
      </c>
      <c r="EA14" s="132">
        <f t="shared" si="16"/>
        <v>1</v>
      </c>
      <c r="EB14" s="132">
        <f t="shared" si="16"/>
        <v>1</v>
      </c>
      <c r="ED14" s="133">
        <f t="shared" si="17"/>
        <v>1</v>
      </c>
      <c r="EE14" s="133">
        <f t="shared" si="17"/>
        <v>1.0000000000000002</v>
      </c>
      <c r="EF14" s="133">
        <f t="shared" si="17"/>
        <v>1</v>
      </c>
      <c r="EG14" s="133">
        <f t="shared" si="17"/>
        <v>1</v>
      </c>
      <c r="EH14" s="133">
        <f t="shared" si="17"/>
        <v>1</v>
      </c>
      <c r="EI14" s="133">
        <f t="shared" si="17"/>
        <v>1</v>
      </c>
      <c r="EJ14" s="133">
        <f t="shared" si="17"/>
        <v>1</v>
      </c>
      <c r="EK14" s="133">
        <f t="shared" si="17"/>
        <v>1</v>
      </c>
      <c r="EL14" s="133">
        <f t="shared" si="17"/>
        <v>1</v>
      </c>
      <c r="EM14" s="133">
        <f t="shared" si="17"/>
        <v>1</v>
      </c>
      <c r="EN14" s="133">
        <f t="shared" si="17"/>
        <v>1</v>
      </c>
      <c r="EO14" s="133">
        <f t="shared" si="17"/>
        <v>1</v>
      </c>
      <c r="EP14" s="133">
        <f t="shared" si="17"/>
        <v>1</v>
      </c>
      <c r="EQ14" s="133">
        <f t="shared" si="17"/>
        <v>1</v>
      </c>
      <c r="ER14" s="133">
        <f t="shared" si="17"/>
        <v>1</v>
      </c>
      <c r="ES14" s="133">
        <f t="shared" si="17"/>
        <v>1</v>
      </c>
      <c r="ET14" s="133">
        <f t="shared" si="18"/>
        <v>1</v>
      </c>
      <c r="EU14" s="133">
        <f t="shared" si="18"/>
        <v>1</v>
      </c>
      <c r="EV14" s="133">
        <f t="shared" si="18"/>
        <v>1</v>
      </c>
      <c r="EW14" s="133">
        <f t="shared" si="18"/>
        <v>1</v>
      </c>
      <c r="EX14" s="133">
        <f t="shared" si="18"/>
        <v>1</v>
      </c>
      <c r="EY14" s="133">
        <f t="shared" si="18"/>
        <v>1</v>
      </c>
      <c r="EZ14" s="133">
        <f t="shared" si="18"/>
        <v>1</v>
      </c>
      <c r="FA14" s="133">
        <f t="shared" si="18"/>
        <v>1</v>
      </c>
      <c r="FB14" s="133">
        <f t="shared" si="18"/>
        <v>1</v>
      </c>
      <c r="FC14" s="133">
        <f t="shared" si="18"/>
        <v>1</v>
      </c>
      <c r="FD14" s="133">
        <f t="shared" si="18"/>
        <v>1</v>
      </c>
      <c r="FE14" s="133">
        <f t="shared" si="18"/>
        <v>1</v>
      </c>
      <c r="FF14" s="133">
        <f t="shared" si="18"/>
        <v>1</v>
      </c>
      <c r="FG14" s="133">
        <f t="shared" si="18"/>
        <v>1</v>
      </c>
      <c r="FH14" s="133">
        <f t="shared" si="18"/>
        <v>1</v>
      </c>
      <c r="FI14" s="133">
        <f t="shared" si="18"/>
        <v>1</v>
      </c>
      <c r="FJ14" s="133">
        <f t="shared" si="19"/>
        <v>1</v>
      </c>
      <c r="FK14" s="133">
        <f t="shared" si="19"/>
        <v>1</v>
      </c>
      <c r="FL14" s="133">
        <f t="shared" si="19"/>
        <v>1</v>
      </c>
      <c r="FM14" s="133">
        <f t="shared" si="19"/>
        <v>1</v>
      </c>
      <c r="FN14" s="133">
        <f t="shared" si="19"/>
        <v>1</v>
      </c>
      <c r="FO14" s="133">
        <f t="shared" si="19"/>
        <v>1</v>
      </c>
      <c r="FP14" s="133">
        <f t="shared" si="19"/>
        <v>1</v>
      </c>
      <c r="FQ14" s="133">
        <f t="shared" si="19"/>
        <v>1</v>
      </c>
      <c r="FR14" s="133">
        <f t="shared" si="19"/>
        <v>1</v>
      </c>
      <c r="FS14" s="133">
        <f t="shared" si="19"/>
        <v>1</v>
      </c>
      <c r="FT14" s="133">
        <f t="shared" si="19"/>
        <v>1</v>
      </c>
      <c r="FU14" s="133">
        <f t="shared" si="19"/>
        <v>1</v>
      </c>
      <c r="FV14" s="133">
        <f t="shared" si="19"/>
        <v>1</v>
      </c>
      <c r="FW14" s="133">
        <f t="shared" si="19"/>
        <v>1</v>
      </c>
      <c r="FX14" s="133">
        <f t="shared" si="19"/>
        <v>1</v>
      </c>
      <c r="FY14" s="133">
        <f t="shared" si="20"/>
        <v>1</v>
      </c>
      <c r="FZ14" s="133">
        <f t="shared" si="20"/>
        <v>1</v>
      </c>
      <c r="GA14" s="133">
        <f t="shared" si="20"/>
        <v>1.0000000000000002</v>
      </c>
      <c r="GB14" s="133">
        <f t="shared" si="20"/>
        <v>1</v>
      </c>
      <c r="GC14" s="133">
        <f t="shared" si="20"/>
        <v>1</v>
      </c>
      <c r="GD14" s="133">
        <f t="shared" si="20"/>
        <v>1</v>
      </c>
      <c r="GE14" s="133">
        <f t="shared" si="20"/>
        <v>1</v>
      </c>
      <c r="GF14" s="133">
        <f t="shared" si="20"/>
        <v>1</v>
      </c>
      <c r="GG14" s="133">
        <f t="shared" si="20"/>
        <v>1</v>
      </c>
      <c r="GH14" s="133">
        <f t="shared" si="20"/>
        <v>1</v>
      </c>
      <c r="GI14" s="133">
        <f t="shared" si="20"/>
        <v>1</v>
      </c>
      <c r="GJ14" s="133">
        <f t="shared" si="20"/>
        <v>1</v>
      </c>
      <c r="GK14" s="133">
        <f t="shared" si="20"/>
        <v>1</v>
      </c>
      <c r="GN14" s="112">
        <f t="shared" si="21"/>
        <v>400</v>
      </c>
      <c r="GO14" s="112">
        <f t="shared" si="21"/>
        <v>400</v>
      </c>
      <c r="GP14" s="112">
        <f t="shared" si="21"/>
        <v>400</v>
      </c>
      <c r="GQ14" s="112">
        <f t="shared" si="21"/>
        <v>400</v>
      </c>
      <c r="GR14" s="112">
        <f t="shared" si="21"/>
        <v>400</v>
      </c>
      <c r="GS14" s="112">
        <f t="shared" si="21"/>
        <v>400</v>
      </c>
      <c r="GT14" s="112">
        <f t="shared" si="21"/>
        <v>400</v>
      </c>
      <c r="GU14" s="112">
        <f t="shared" si="21"/>
        <v>400</v>
      </c>
      <c r="GV14" s="112">
        <f t="shared" si="21"/>
        <v>400</v>
      </c>
      <c r="GW14" s="112">
        <f t="shared" si="21"/>
        <v>400</v>
      </c>
      <c r="GX14" s="112">
        <f t="shared" si="21"/>
        <v>400</v>
      </c>
      <c r="GY14" s="112">
        <f t="shared" si="21"/>
        <v>400</v>
      </c>
      <c r="GZ14" s="112">
        <f t="shared" si="21"/>
        <v>400</v>
      </c>
      <c r="HA14" s="112">
        <f t="shared" si="21"/>
        <v>400</v>
      </c>
      <c r="HB14" s="112">
        <f t="shared" si="21"/>
        <v>400</v>
      </c>
      <c r="HC14" s="112">
        <f t="shared" si="21"/>
        <v>400</v>
      </c>
      <c r="HD14" s="112">
        <f t="shared" si="22"/>
        <v>400</v>
      </c>
      <c r="HE14" s="112">
        <f t="shared" si="22"/>
        <v>400</v>
      </c>
      <c r="HF14" s="112">
        <f t="shared" si="22"/>
        <v>400</v>
      </c>
      <c r="HG14" s="112">
        <f t="shared" si="22"/>
        <v>400</v>
      </c>
      <c r="HH14" s="112">
        <f t="shared" si="22"/>
        <v>400</v>
      </c>
      <c r="HI14" s="112">
        <f t="shared" si="22"/>
        <v>400</v>
      </c>
      <c r="HJ14" s="112">
        <f t="shared" si="22"/>
        <v>400</v>
      </c>
      <c r="HK14" s="112">
        <f t="shared" si="22"/>
        <v>400</v>
      </c>
      <c r="HL14" s="112">
        <f t="shared" si="22"/>
        <v>400</v>
      </c>
      <c r="HM14" s="112">
        <f t="shared" si="22"/>
        <v>400</v>
      </c>
      <c r="HN14" s="112">
        <f t="shared" si="22"/>
        <v>400</v>
      </c>
      <c r="HO14" s="112">
        <f t="shared" si="22"/>
        <v>400</v>
      </c>
      <c r="HP14" s="112">
        <f t="shared" si="22"/>
        <v>400</v>
      </c>
      <c r="HQ14" s="112">
        <f t="shared" si="22"/>
        <v>400</v>
      </c>
      <c r="HR14" s="112">
        <f t="shared" si="22"/>
        <v>400</v>
      </c>
      <c r="HS14" s="112">
        <f t="shared" si="22"/>
        <v>400</v>
      </c>
      <c r="HT14" s="112">
        <f t="shared" si="23"/>
        <v>400</v>
      </c>
      <c r="HU14" s="112">
        <f t="shared" si="23"/>
        <v>400</v>
      </c>
      <c r="HV14" s="112">
        <f t="shared" si="23"/>
        <v>400</v>
      </c>
      <c r="HW14" s="112">
        <f t="shared" si="23"/>
        <v>400</v>
      </c>
      <c r="HX14" s="112">
        <f t="shared" si="23"/>
        <v>400</v>
      </c>
      <c r="HY14" s="112">
        <f t="shared" si="23"/>
        <v>400</v>
      </c>
      <c r="HZ14" s="112">
        <f t="shared" si="23"/>
        <v>400</v>
      </c>
      <c r="IA14" s="112">
        <f t="shared" si="23"/>
        <v>400</v>
      </c>
      <c r="IB14" s="112">
        <f t="shared" si="23"/>
        <v>400</v>
      </c>
      <c r="IC14" s="112">
        <f t="shared" si="23"/>
        <v>400</v>
      </c>
      <c r="ID14" s="112">
        <f t="shared" si="23"/>
        <v>400</v>
      </c>
      <c r="IE14" s="112">
        <f t="shared" si="23"/>
        <v>400</v>
      </c>
      <c r="IF14" s="112">
        <f t="shared" si="23"/>
        <v>400</v>
      </c>
      <c r="IG14" s="112">
        <f t="shared" si="23"/>
        <v>400</v>
      </c>
      <c r="IH14" s="112">
        <f t="shared" si="23"/>
        <v>400</v>
      </c>
      <c r="II14" s="112">
        <f t="shared" si="24"/>
        <v>400</v>
      </c>
      <c r="IJ14" s="112">
        <f t="shared" si="24"/>
        <v>400</v>
      </c>
      <c r="IK14" s="112">
        <f t="shared" si="24"/>
        <v>400</v>
      </c>
      <c r="IL14" s="112">
        <f t="shared" si="24"/>
        <v>400</v>
      </c>
      <c r="IM14" s="112">
        <f t="shared" si="24"/>
        <v>400</v>
      </c>
      <c r="IN14" s="112">
        <f t="shared" si="24"/>
        <v>400</v>
      </c>
      <c r="IO14" s="112">
        <f t="shared" si="24"/>
        <v>400</v>
      </c>
      <c r="IP14" s="112">
        <f t="shared" si="24"/>
        <v>400</v>
      </c>
      <c r="IQ14" s="112">
        <f t="shared" si="24"/>
        <v>400</v>
      </c>
      <c r="IR14" s="112">
        <f t="shared" si="24"/>
        <v>400</v>
      </c>
      <c r="IS14" s="112">
        <f t="shared" si="24"/>
        <v>400</v>
      </c>
      <c r="IT14" s="112">
        <f t="shared" si="24"/>
        <v>400</v>
      </c>
      <c r="IU14" s="112">
        <f t="shared" si="24"/>
        <v>400</v>
      </c>
    </row>
    <row r="15" spans="1:255" s="107" customFormat="1" ht="15.75" x14ac:dyDescent="0.25">
      <c r="A15" s="195" t="s">
        <v>117</v>
      </c>
      <c r="B15" s="124" t="s">
        <v>157</v>
      </c>
      <c r="C15" s="124" t="s">
        <v>158</v>
      </c>
      <c r="D15" s="125" t="s">
        <v>152</v>
      </c>
      <c r="E15" s="126">
        <v>65000</v>
      </c>
      <c r="F15" s="127">
        <v>0</v>
      </c>
      <c r="G15" s="128">
        <v>7.6499999999999999E-2</v>
      </c>
      <c r="H15" s="126">
        <v>400</v>
      </c>
      <c r="I15" s="129">
        <v>42370</v>
      </c>
      <c r="J15" s="130">
        <v>44196</v>
      </c>
      <c r="K15" s="131"/>
      <c r="L15" s="132">
        <f t="shared" si="13"/>
        <v>5942.8698630136987</v>
      </c>
      <c r="M15" s="132">
        <f t="shared" si="13"/>
        <v>5559.4589041095896</v>
      </c>
      <c r="N15" s="132">
        <f t="shared" si="13"/>
        <v>5942.8698630136987</v>
      </c>
      <c r="O15" s="132">
        <f t="shared" si="14"/>
        <v>5751.1643835616433</v>
      </c>
      <c r="P15" s="132">
        <f t="shared" si="14"/>
        <v>5942.8698630136987</v>
      </c>
      <c r="Q15" s="132">
        <f t="shared" si="14"/>
        <v>5751.1643835616433</v>
      </c>
      <c r="R15" s="132">
        <f t="shared" si="14"/>
        <v>5942.8698630136987</v>
      </c>
      <c r="S15" s="132">
        <f t="shared" si="14"/>
        <v>5942.8698630136987</v>
      </c>
      <c r="T15" s="132">
        <f t="shared" si="14"/>
        <v>5751.1643835616433</v>
      </c>
      <c r="U15" s="132">
        <f t="shared" si="14"/>
        <v>5942.8698630136987</v>
      </c>
      <c r="V15" s="132">
        <f t="shared" si="14"/>
        <v>5751.1643835616433</v>
      </c>
      <c r="W15" s="132">
        <f t="shared" si="14"/>
        <v>5942.8698630136987</v>
      </c>
      <c r="X15" s="132">
        <f t="shared" si="14"/>
        <v>5942.8698630136987</v>
      </c>
      <c r="Y15" s="132">
        <f t="shared" si="14"/>
        <v>5367.7534246575342</v>
      </c>
      <c r="Z15" s="132">
        <f t="shared" si="14"/>
        <v>5942.8698630136987</v>
      </c>
      <c r="AA15" s="132">
        <f t="shared" si="14"/>
        <v>5751.1643835616433</v>
      </c>
      <c r="AB15" s="132">
        <f t="shared" si="14"/>
        <v>5942.8698630136987</v>
      </c>
      <c r="AC15" s="132">
        <f t="shared" si="14"/>
        <v>5751.1643835616433</v>
      </c>
      <c r="AD15" s="132">
        <f t="shared" si="14"/>
        <v>5942.8698630136987</v>
      </c>
      <c r="AE15" s="132">
        <f t="shared" si="14"/>
        <v>5942.8698630136987</v>
      </c>
      <c r="AF15" s="132">
        <f t="shared" si="14"/>
        <v>5751.1643835616433</v>
      </c>
      <c r="AG15" s="132">
        <f t="shared" si="14"/>
        <v>5942.8698630136987</v>
      </c>
      <c r="AH15" s="132">
        <f t="shared" si="14"/>
        <v>5751.1643835616433</v>
      </c>
      <c r="AI15" s="132">
        <f t="shared" si="14"/>
        <v>5942.8698630136987</v>
      </c>
      <c r="AJ15" s="132">
        <f t="shared" si="14"/>
        <v>5942.8698630136987</v>
      </c>
      <c r="AK15" s="132">
        <f t="shared" si="14"/>
        <v>5367.7534246575342</v>
      </c>
      <c r="AL15" s="132">
        <f t="shared" si="14"/>
        <v>5942.8698630136987</v>
      </c>
      <c r="AM15" s="132">
        <f t="shared" si="14"/>
        <v>5751.1643835616433</v>
      </c>
      <c r="AN15" s="132">
        <f t="shared" si="14"/>
        <v>5942.8698630136987</v>
      </c>
      <c r="AO15" s="132">
        <f t="shared" si="14"/>
        <v>5751.1643835616433</v>
      </c>
      <c r="AP15" s="132">
        <f t="shared" si="14"/>
        <v>5942.8698630136987</v>
      </c>
      <c r="AQ15" s="132">
        <f t="shared" si="14"/>
        <v>5942.8698630136987</v>
      </c>
      <c r="AR15" s="132">
        <f t="shared" si="14"/>
        <v>5751.1643835616433</v>
      </c>
      <c r="AS15" s="132">
        <f t="shared" si="14"/>
        <v>5942.8698630136987</v>
      </c>
      <c r="AT15" s="132">
        <f t="shared" si="14"/>
        <v>5751.1643835616433</v>
      </c>
      <c r="AU15" s="132">
        <f t="shared" si="14"/>
        <v>5942.8698630136987</v>
      </c>
      <c r="AV15" s="132">
        <f t="shared" si="14"/>
        <v>5942.8698630136987</v>
      </c>
      <c r="AW15" s="132">
        <f t="shared" si="14"/>
        <v>5367.7534246575342</v>
      </c>
      <c r="AX15" s="132">
        <f t="shared" si="14"/>
        <v>5942.8698630136987</v>
      </c>
      <c r="AY15" s="132">
        <f t="shared" si="14"/>
        <v>5751.1643835616433</v>
      </c>
      <c r="AZ15" s="132">
        <f t="shared" si="14"/>
        <v>5942.8698630136987</v>
      </c>
      <c r="BA15" s="132">
        <f t="shared" si="14"/>
        <v>5751.1643835616433</v>
      </c>
      <c r="BB15" s="132">
        <f t="shared" si="14"/>
        <v>5942.8698630136987</v>
      </c>
      <c r="BC15" s="132">
        <f t="shared" si="14"/>
        <v>5942.8698630136987</v>
      </c>
      <c r="BD15" s="132">
        <f t="shared" si="14"/>
        <v>5751.1643835616433</v>
      </c>
      <c r="BE15" s="132">
        <f t="shared" si="14"/>
        <v>5942.8698630136987</v>
      </c>
      <c r="BF15" s="132">
        <f t="shared" si="14"/>
        <v>5751.1643835616433</v>
      </c>
      <c r="BG15" s="132">
        <f t="shared" si="15"/>
        <v>5942.8698630136987</v>
      </c>
      <c r="BH15" s="132">
        <f t="shared" si="15"/>
        <v>5942.8698630136987</v>
      </c>
      <c r="BI15" s="132">
        <f t="shared" si="15"/>
        <v>5559.4589041095896</v>
      </c>
      <c r="BJ15" s="132">
        <f t="shared" si="15"/>
        <v>5942.8698630136987</v>
      </c>
      <c r="BK15" s="132">
        <f t="shared" si="15"/>
        <v>5751.1643835616433</v>
      </c>
      <c r="BL15" s="132">
        <f t="shared" si="15"/>
        <v>5942.8698630136987</v>
      </c>
      <c r="BM15" s="132">
        <f t="shared" si="15"/>
        <v>5751.1643835616433</v>
      </c>
      <c r="BN15" s="132">
        <f t="shared" si="15"/>
        <v>5942.8698630136987</v>
      </c>
      <c r="BO15" s="132">
        <f t="shared" si="15"/>
        <v>5942.8698630136987</v>
      </c>
      <c r="BP15" s="132">
        <f t="shared" si="15"/>
        <v>5751.1643835616433</v>
      </c>
      <c r="BQ15" s="132">
        <f t="shared" si="15"/>
        <v>5942.8698630136987</v>
      </c>
      <c r="BR15" s="132">
        <f t="shared" si="15"/>
        <v>5751.1643835616433</v>
      </c>
      <c r="BS15" s="132">
        <f t="shared" si="15"/>
        <v>5942.8698630136987</v>
      </c>
      <c r="BU15" s="132">
        <f t="shared" si="16"/>
        <v>1</v>
      </c>
      <c r="BV15" s="132">
        <f t="shared" si="16"/>
        <v>1</v>
      </c>
      <c r="BW15" s="132">
        <f t="shared" si="16"/>
        <v>1</v>
      </c>
      <c r="BX15" s="132">
        <f t="shared" si="16"/>
        <v>1</v>
      </c>
      <c r="BY15" s="132">
        <f t="shared" si="16"/>
        <v>1</v>
      </c>
      <c r="BZ15" s="132">
        <f t="shared" si="16"/>
        <v>1</v>
      </c>
      <c r="CA15" s="132">
        <f t="shared" si="16"/>
        <v>1</v>
      </c>
      <c r="CB15" s="132">
        <f t="shared" si="16"/>
        <v>1</v>
      </c>
      <c r="CC15" s="132">
        <f t="shared" si="16"/>
        <v>1</v>
      </c>
      <c r="CD15" s="132">
        <f t="shared" si="16"/>
        <v>1</v>
      </c>
      <c r="CE15" s="132">
        <f t="shared" si="16"/>
        <v>1</v>
      </c>
      <c r="CF15" s="132">
        <f t="shared" si="16"/>
        <v>1</v>
      </c>
      <c r="CG15" s="132">
        <f t="shared" si="16"/>
        <v>1</v>
      </c>
      <c r="CH15" s="132">
        <f t="shared" si="16"/>
        <v>1</v>
      </c>
      <c r="CI15" s="132">
        <f t="shared" si="16"/>
        <v>1</v>
      </c>
      <c r="CJ15" s="132">
        <f t="shared" si="16"/>
        <v>1</v>
      </c>
      <c r="CK15" s="132">
        <f t="shared" si="16"/>
        <v>1</v>
      </c>
      <c r="CL15" s="132">
        <f t="shared" si="16"/>
        <v>1</v>
      </c>
      <c r="CM15" s="132">
        <f t="shared" si="16"/>
        <v>1</v>
      </c>
      <c r="CN15" s="132">
        <f t="shared" si="16"/>
        <v>1</v>
      </c>
      <c r="CO15" s="132">
        <f t="shared" si="16"/>
        <v>1</v>
      </c>
      <c r="CP15" s="132">
        <f t="shared" si="16"/>
        <v>1</v>
      </c>
      <c r="CQ15" s="132">
        <f t="shared" si="16"/>
        <v>1</v>
      </c>
      <c r="CR15" s="132">
        <f t="shared" si="16"/>
        <v>1</v>
      </c>
      <c r="CS15" s="132">
        <f t="shared" si="16"/>
        <v>1</v>
      </c>
      <c r="CT15" s="132">
        <f t="shared" si="16"/>
        <v>1</v>
      </c>
      <c r="CU15" s="132">
        <f t="shared" si="16"/>
        <v>1</v>
      </c>
      <c r="CV15" s="132">
        <f t="shared" si="16"/>
        <v>1</v>
      </c>
      <c r="CW15" s="132">
        <f t="shared" si="16"/>
        <v>1</v>
      </c>
      <c r="CX15" s="132">
        <f t="shared" si="16"/>
        <v>1</v>
      </c>
      <c r="CY15" s="132">
        <f t="shared" si="16"/>
        <v>1</v>
      </c>
      <c r="CZ15" s="132">
        <f t="shared" si="16"/>
        <v>1</v>
      </c>
      <c r="DA15" s="132">
        <f t="shared" si="16"/>
        <v>1</v>
      </c>
      <c r="DB15" s="132">
        <f t="shared" si="16"/>
        <v>1</v>
      </c>
      <c r="DC15" s="132">
        <f t="shared" si="16"/>
        <v>1</v>
      </c>
      <c r="DD15" s="132">
        <f t="shared" si="16"/>
        <v>1</v>
      </c>
      <c r="DE15" s="132">
        <f t="shared" si="16"/>
        <v>1</v>
      </c>
      <c r="DF15" s="132">
        <f t="shared" si="16"/>
        <v>1</v>
      </c>
      <c r="DG15" s="132">
        <f t="shared" si="16"/>
        <v>1</v>
      </c>
      <c r="DH15" s="132">
        <f t="shared" si="16"/>
        <v>1</v>
      </c>
      <c r="DI15" s="132">
        <f t="shared" si="16"/>
        <v>1</v>
      </c>
      <c r="DJ15" s="132">
        <f t="shared" si="16"/>
        <v>1</v>
      </c>
      <c r="DK15" s="132">
        <f t="shared" si="16"/>
        <v>1</v>
      </c>
      <c r="DL15" s="132">
        <f t="shared" si="16"/>
        <v>1</v>
      </c>
      <c r="DM15" s="132">
        <f t="shared" si="16"/>
        <v>1</v>
      </c>
      <c r="DN15" s="132">
        <f t="shared" si="16"/>
        <v>1</v>
      </c>
      <c r="DO15" s="132">
        <f t="shared" si="16"/>
        <v>1</v>
      </c>
      <c r="DP15" s="132">
        <f t="shared" si="16"/>
        <v>1</v>
      </c>
      <c r="DQ15" s="132">
        <f t="shared" si="16"/>
        <v>1</v>
      </c>
      <c r="DR15" s="132">
        <f t="shared" si="16"/>
        <v>1</v>
      </c>
      <c r="DS15" s="132">
        <f t="shared" si="16"/>
        <v>1</v>
      </c>
      <c r="DT15" s="132">
        <f t="shared" si="16"/>
        <v>1</v>
      </c>
      <c r="DU15" s="132">
        <f t="shared" si="16"/>
        <v>1</v>
      </c>
      <c r="DV15" s="132">
        <f t="shared" si="16"/>
        <v>1</v>
      </c>
      <c r="DW15" s="132">
        <f t="shared" si="16"/>
        <v>1</v>
      </c>
      <c r="DX15" s="132">
        <f t="shared" si="16"/>
        <v>1</v>
      </c>
      <c r="DY15" s="132">
        <f t="shared" si="16"/>
        <v>1</v>
      </c>
      <c r="DZ15" s="132">
        <f t="shared" si="16"/>
        <v>1</v>
      </c>
      <c r="EA15" s="132">
        <f t="shared" si="16"/>
        <v>1</v>
      </c>
      <c r="EB15" s="132">
        <f t="shared" si="16"/>
        <v>1</v>
      </c>
      <c r="ED15" s="133">
        <f t="shared" si="17"/>
        <v>1</v>
      </c>
      <c r="EE15" s="133">
        <f t="shared" si="17"/>
        <v>1.0000000000000002</v>
      </c>
      <c r="EF15" s="133">
        <f t="shared" si="17"/>
        <v>1</v>
      </c>
      <c r="EG15" s="133">
        <f t="shared" si="17"/>
        <v>1</v>
      </c>
      <c r="EH15" s="133">
        <f t="shared" si="17"/>
        <v>1</v>
      </c>
      <c r="EI15" s="133">
        <f t="shared" si="17"/>
        <v>1</v>
      </c>
      <c r="EJ15" s="133">
        <f t="shared" si="17"/>
        <v>1</v>
      </c>
      <c r="EK15" s="133">
        <f t="shared" si="17"/>
        <v>1</v>
      </c>
      <c r="EL15" s="133">
        <f t="shared" si="17"/>
        <v>1</v>
      </c>
      <c r="EM15" s="133">
        <f t="shared" si="17"/>
        <v>1</v>
      </c>
      <c r="EN15" s="133">
        <f t="shared" si="17"/>
        <v>1</v>
      </c>
      <c r="EO15" s="133">
        <f t="shared" si="17"/>
        <v>1</v>
      </c>
      <c r="EP15" s="133">
        <f t="shared" si="17"/>
        <v>1</v>
      </c>
      <c r="EQ15" s="133">
        <f t="shared" si="17"/>
        <v>1</v>
      </c>
      <c r="ER15" s="133">
        <f t="shared" si="17"/>
        <v>1</v>
      </c>
      <c r="ES15" s="133">
        <f t="shared" si="17"/>
        <v>1</v>
      </c>
      <c r="ET15" s="133">
        <f t="shared" si="18"/>
        <v>1</v>
      </c>
      <c r="EU15" s="133">
        <f t="shared" si="18"/>
        <v>1</v>
      </c>
      <c r="EV15" s="133">
        <f t="shared" si="18"/>
        <v>1</v>
      </c>
      <c r="EW15" s="133">
        <f t="shared" si="18"/>
        <v>1</v>
      </c>
      <c r="EX15" s="133">
        <f t="shared" si="18"/>
        <v>1</v>
      </c>
      <c r="EY15" s="133">
        <f t="shared" si="18"/>
        <v>1</v>
      </c>
      <c r="EZ15" s="133">
        <f t="shared" si="18"/>
        <v>1</v>
      </c>
      <c r="FA15" s="133">
        <f t="shared" si="18"/>
        <v>1</v>
      </c>
      <c r="FB15" s="133">
        <f t="shared" si="18"/>
        <v>1</v>
      </c>
      <c r="FC15" s="133">
        <f t="shared" si="18"/>
        <v>1</v>
      </c>
      <c r="FD15" s="133">
        <f t="shared" si="18"/>
        <v>1</v>
      </c>
      <c r="FE15" s="133">
        <f t="shared" si="18"/>
        <v>1</v>
      </c>
      <c r="FF15" s="133">
        <f t="shared" si="18"/>
        <v>1</v>
      </c>
      <c r="FG15" s="133">
        <f t="shared" si="18"/>
        <v>1</v>
      </c>
      <c r="FH15" s="133">
        <f t="shared" si="18"/>
        <v>1</v>
      </c>
      <c r="FI15" s="133">
        <f t="shared" si="18"/>
        <v>1</v>
      </c>
      <c r="FJ15" s="133">
        <f t="shared" si="19"/>
        <v>1</v>
      </c>
      <c r="FK15" s="133">
        <f t="shared" si="19"/>
        <v>1</v>
      </c>
      <c r="FL15" s="133">
        <f t="shared" si="19"/>
        <v>1</v>
      </c>
      <c r="FM15" s="133">
        <f t="shared" si="19"/>
        <v>1</v>
      </c>
      <c r="FN15" s="133">
        <f t="shared" si="19"/>
        <v>1</v>
      </c>
      <c r="FO15" s="133">
        <f t="shared" si="19"/>
        <v>1</v>
      </c>
      <c r="FP15" s="133">
        <f t="shared" si="19"/>
        <v>1</v>
      </c>
      <c r="FQ15" s="133">
        <f t="shared" si="19"/>
        <v>1</v>
      </c>
      <c r="FR15" s="133">
        <f t="shared" si="19"/>
        <v>1</v>
      </c>
      <c r="FS15" s="133">
        <f t="shared" si="19"/>
        <v>1</v>
      </c>
      <c r="FT15" s="133">
        <f t="shared" si="19"/>
        <v>1</v>
      </c>
      <c r="FU15" s="133">
        <f t="shared" si="19"/>
        <v>1</v>
      </c>
      <c r="FV15" s="133">
        <f t="shared" si="19"/>
        <v>1</v>
      </c>
      <c r="FW15" s="133">
        <f t="shared" si="19"/>
        <v>1</v>
      </c>
      <c r="FX15" s="133">
        <f t="shared" si="19"/>
        <v>1</v>
      </c>
      <c r="FY15" s="133">
        <f t="shared" si="20"/>
        <v>1</v>
      </c>
      <c r="FZ15" s="133">
        <f t="shared" si="20"/>
        <v>1</v>
      </c>
      <c r="GA15" s="133">
        <f t="shared" si="20"/>
        <v>1.0000000000000002</v>
      </c>
      <c r="GB15" s="133">
        <f t="shared" si="20"/>
        <v>1</v>
      </c>
      <c r="GC15" s="133">
        <f t="shared" si="20"/>
        <v>1</v>
      </c>
      <c r="GD15" s="133">
        <f t="shared" si="20"/>
        <v>1</v>
      </c>
      <c r="GE15" s="133">
        <f t="shared" si="20"/>
        <v>1</v>
      </c>
      <c r="GF15" s="133">
        <f t="shared" si="20"/>
        <v>1</v>
      </c>
      <c r="GG15" s="133">
        <f t="shared" si="20"/>
        <v>1</v>
      </c>
      <c r="GH15" s="133">
        <f t="shared" si="20"/>
        <v>1</v>
      </c>
      <c r="GI15" s="133">
        <f t="shared" si="20"/>
        <v>1</v>
      </c>
      <c r="GJ15" s="133">
        <f t="shared" si="20"/>
        <v>1</v>
      </c>
      <c r="GK15" s="133">
        <f t="shared" si="20"/>
        <v>1</v>
      </c>
      <c r="GN15" s="112">
        <f t="shared" si="21"/>
        <v>400</v>
      </c>
      <c r="GO15" s="112">
        <f t="shared" si="21"/>
        <v>400</v>
      </c>
      <c r="GP15" s="112">
        <f t="shared" si="21"/>
        <v>400</v>
      </c>
      <c r="GQ15" s="112">
        <f t="shared" si="21"/>
        <v>400</v>
      </c>
      <c r="GR15" s="112">
        <f t="shared" si="21"/>
        <v>400</v>
      </c>
      <c r="GS15" s="112">
        <f t="shared" si="21"/>
        <v>400</v>
      </c>
      <c r="GT15" s="112">
        <f t="shared" si="21"/>
        <v>400</v>
      </c>
      <c r="GU15" s="112">
        <f t="shared" si="21"/>
        <v>400</v>
      </c>
      <c r="GV15" s="112">
        <f t="shared" si="21"/>
        <v>400</v>
      </c>
      <c r="GW15" s="112">
        <f t="shared" si="21"/>
        <v>400</v>
      </c>
      <c r="GX15" s="112">
        <f t="shared" si="21"/>
        <v>400</v>
      </c>
      <c r="GY15" s="112">
        <f t="shared" si="21"/>
        <v>400</v>
      </c>
      <c r="GZ15" s="112">
        <f t="shared" si="21"/>
        <v>400</v>
      </c>
      <c r="HA15" s="112">
        <f t="shared" si="21"/>
        <v>400</v>
      </c>
      <c r="HB15" s="112">
        <f t="shared" si="21"/>
        <v>400</v>
      </c>
      <c r="HC15" s="112">
        <f t="shared" si="21"/>
        <v>400</v>
      </c>
      <c r="HD15" s="112">
        <f t="shared" si="22"/>
        <v>400</v>
      </c>
      <c r="HE15" s="112">
        <f t="shared" si="22"/>
        <v>400</v>
      </c>
      <c r="HF15" s="112">
        <f t="shared" si="22"/>
        <v>400</v>
      </c>
      <c r="HG15" s="112">
        <f t="shared" si="22"/>
        <v>400</v>
      </c>
      <c r="HH15" s="112">
        <f t="shared" si="22"/>
        <v>400</v>
      </c>
      <c r="HI15" s="112">
        <f t="shared" si="22"/>
        <v>400</v>
      </c>
      <c r="HJ15" s="112">
        <f t="shared" si="22"/>
        <v>400</v>
      </c>
      <c r="HK15" s="112">
        <f t="shared" si="22"/>
        <v>400</v>
      </c>
      <c r="HL15" s="112">
        <f t="shared" si="22"/>
        <v>400</v>
      </c>
      <c r="HM15" s="112">
        <f t="shared" si="22"/>
        <v>400</v>
      </c>
      <c r="HN15" s="112">
        <f t="shared" si="22"/>
        <v>400</v>
      </c>
      <c r="HO15" s="112">
        <f t="shared" si="22"/>
        <v>400</v>
      </c>
      <c r="HP15" s="112">
        <f t="shared" si="22"/>
        <v>400</v>
      </c>
      <c r="HQ15" s="112">
        <f t="shared" si="22"/>
        <v>400</v>
      </c>
      <c r="HR15" s="112">
        <f t="shared" si="22"/>
        <v>400</v>
      </c>
      <c r="HS15" s="112">
        <f t="shared" si="22"/>
        <v>400</v>
      </c>
      <c r="HT15" s="112">
        <f t="shared" si="23"/>
        <v>400</v>
      </c>
      <c r="HU15" s="112">
        <f t="shared" si="23"/>
        <v>400</v>
      </c>
      <c r="HV15" s="112">
        <f t="shared" si="23"/>
        <v>400</v>
      </c>
      <c r="HW15" s="112">
        <f t="shared" si="23"/>
        <v>400</v>
      </c>
      <c r="HX15" s="112">
        <f t="shared" si="23"/>
        <v>400</v>
      </c>
      <c r="HY15" s="112">
        <f t="shared" si="23"/>
        <v>400</v>
      </c>
      <c r="HZ15" s="112">
        <f t="shared" si="23"/>
        <v>400</v>
      </c>
      <c r="IA15" s="112">
        <f t="shared" si="23"/>
        <v>400</v>
      </c>
      <c r="IB15" s="112">
        <f t="shared" si="23"/>
        <v>400</v>
      </c>
      <c r="IC15" s="112">
        <f t="shared" si="23"/>
        <v>400</v>
      </c>
      <c r="ID15" s="112">
        <f t="shared" si="23"/>
        <v>400</v>
      </c>
      <c r="IE15" s="112">
        <f t="shared" si="23"/>
        <v>400</v>
      </c>
      <c r="IF15" s="112">
        <f t="shared" si="23"/>
        <v>400</v>
      </c>
      <c r="IG15" s="112">
        <f t="shared" si="23"/>
        <v>400</v>
      </c>
      <c r="IH15" s="112">
        <f t="shared" si="23"/>
        <v>400</v>
      </c>
      <c r="II15" s="112">
        <f t="shared" si="24"/>
        <v>400</v>
      </c>
      <c r="IJ15" s="112">
        <f t="shared" si="24"/>
        <v>400</v>
      </c>
      <c r="IK15" s="112">
        <f t="shared" si="24"/>
        <v>400</v>
      </c>
      <c r="IL15" s="112">
        <f t="shared" si="24"/>
        <v>400</v>
      </c>
      <c r="IM15" s="112">
        <f t="shared" si="24"/>
        <v>400</v>
      </c>
      <c r="IN15" s="112">
        <f t="shared" si="24"/>
        <v>400</v>
      </c>
      <c r="IO15" s="112">
        <f t="shared" si="24"/>
        <v>400</v>
      </c>
      <c r="IP15" s="112">
        <f t="shared" si="24"/>
        <v>400</v>
      </c>
      <c r="IQ15" s="112">
        <f t="shared" si="24"/>
        <v>400</v>
      </c>
      <c r="IR15" s="112">
        <f t="shared" si="24"/>
        <v>400</v>
      </c>
      <c r="IS15" s="112">
        <f t="shared" si="24"/>
        <v>400</v>
      </c>
      <c r="IT15" s="112">
        <f t="shared" si="24"/>
        <v>400</v>
      </c>
      <c r="IU15" s="112">
        <f t="shared" si="24"/>
        <v>400</v>
      </c>
    </row>
    <row r="16" spans="1:255" s="107" customFormat="1" ht="15.75" x14ac:dyDescent="0.25">
      <c r="A16" s="195" t="s">
        <v>117</v>
      </c>
      <c r="B16" s="124" t="s">
        <v>159</v>
      </c>
      <c r="C16" s="124" t="s">
        <v>160</v>
      </c>
      <c r="D16" s="125" t="s">
        <v>152</v>
      </c>
      <c r="E16" s="126">
        <v>65000</v>
      </c>
      <c r="F16" s="127">
        <v>0</v>
      </c>
      <c r="G16" s="128">
        <v>7.6499999999999999E-2</v>
      </c>
      <c r="H16" s="126">
        <v>400</v>
      </c>
      <c r="I16" s="129">
        <v>42370</v>
      </c>
      <c r="J16" s="130">
        <v>44196</v>
      </c>
      <c r="K16" s="131"/>
      <c r="L16" s="132">
        <f t="shared" si="13"/>
        <v>5942.8698630136987</v>
      </c>
      <c r="M16" s="132">
        <f t="shared" si="13"/>
        <v>5559.4589041095896</v>
      </c>
      <c r="N16" s="132">
        <f t="shared" si="13"/>
        <v>5942.8698630136987</v>
      </c>
      <c r="O16" s="132">
        <f t="shared" si="14"/>
        <v>5751.1643835616433</v>
      </c>
      <c r="P16" s="132">
        <f t="shared" si="14"/>
        <v>5942.8698630136987</v>
      </c>
      <c r="Q16" s="132">
        <f t="shared" si="14"/>
        <v>5751.1643835616433</v>
      </c>
      <c r="R16" s="132">
        <f t="shared" si="14"/>
        <v>5942.8698630136987</v>
      </c>
      <c r="S16" s="132">
        <f t="shared" si="14"/>
        <v>5942.8698630136987</v>
      </c>
      <c r="T16" s="132">
        <f t="shared" si="14"/>
        <v>5751.1643835616433</v>
      </c>
      <c r="U16" s="132">
        <f t="shared" si="14"/>
        <v>5942.8698630136987</v>
      </c>
      <c r="V16" s="132">
        <f t="shared" si="14"/>
        <v>5751.1643835616433</v>
      </c>
      <c r="W16" s="132">
        <f t="shared" si="14"/>
        <v>5942.8698630136987</v>
      </c>
      <c r="X16" s="132">
        <f t="shared" si="14"/>
        <v>5942.8698630136987</v>
      </c>
      <c r="Y16" s="132">
        <f t="shared" si="14"/>
        <v>5367.7534246575342</v>
      </c>
      <c r="Z16" s="132">
        <f t="shared" si="14"/>
        <v>5942.8698630136987</v>
      </c>
      <c r="AA16" s="132">
        <f t="shared" si="14"/>
        <v>5751.1643835616433</v>
      </c>
      <c r="AB16" s="132">
        <f t="shared" si="14"/>
        <v>5942.8698630136987</v>
      </c>
      <c r="AC16" s="132">
        <f t="shared" si="14"/>
        <v>5751.1643835616433</v>
      </c>
      <c r="AD16" s="132">
        <f t="shared" si="14"/>
        <v>5942.8698630136987</v>
      </c>
      <c r="AE16" s="132">
        <f t="shared" si="14"/>
        <v>5942.8698630136987</v>
      </c>
      <c r="AF16" s="132">
        <f t="shared" si="14"/>
        <v>5751.1643835616433</v>
      </c>
      <c r="AG16" s="132">
        <f t="shared" si="14"/>
        <v>5942.8698630136987</v>
      </c>
      <c r="AH16" s="132">
        <f t="shared" si="14"/>
        <v>5751.1643835616433</v>
      </c>
      <c r="AI16" s="132">
        <f t="shared" si="14"/>
        <v>5942.8698630136987</v>
      </c>
      <c r="AJ16" s="132">
        <f t="shared" si="14"/>
        <v>5942.8698630136987</v>
      </c>
      <c r="AK16" s="132">
        <f t="shared" si="14"/>
        <v>5367.7534246575342</v>
      </c>
      <c r="AL16" s="132">
        <f t="shared" si="14"/>
        <v>5942.8698630136987</v>
      </c>
      <c r="AM16" s="132">
        <f t="shared" si="14"/>
        <v>5751.1643835616433</v>
      </c>
      <c r="AN16" s="132">
        <f t="shared" si="14"/>
        <v>5942.8698630136987</v>
      </c>
      <c r="AO16" s="132">
        <f t="shared" si="14"/>
        <v>5751.1643835616433</v>
      </c>
      <c r="AP16" s="132">
        <f t="shared" si="14"/>
        <v>5942.8698630136987</v>
      </c>
      <c r="AQ16" s="132">
        <f t="shared" si="14"/>
        <v>5942.8698630136987</v>
      </c>
      <c r="AR16" s="132">
        <f t="shared" si="14"/>
        <v>5751.1643835616433</v>
      </c>
      <c r="AS16" s="132">
        <f t="shared" si="14"/>
        <v>5942.8698630136987</v>
      </c>
      <c r="AT16" s="132">
        <f t="shared" si="14"/>
        <v>5751.1643835616433</v>
      </c>
      <c r="AU16" s="132">
        <f t="shared" si="14"/>
        <v>5942.8698630136987</v>
      </c>
      <c r="AV16" s="132">
        <f t="shared" si="14"/>
        <v>5942.8698630136987</v>
      </c>
      <c r="AW16" s="132">
        <f t="shared" si="14"/>
        <v>5367.7534246575342</v>
      </c>
      <c r="AX16" s="132">
        <f t="shared" si="14"/>
        <v>5942.8698630136987</v>
      </c>
      <c r="AY16" s="132">
        <f t="shared" si="14"/>
        <v>5751.1643835616433</v>
      </c>
      <c r="AZ16" s="132">
        <f t="shared" si="14"/>
        <v>5942.8698630136987</v>
      </c>
      <c r="BA16" s="132">
        <f t="shared" si="14"/>
        <v>5751.1643835616433</v>
      </c>
      <c r="BB16" s="132">
        <f t="shared" si="14"/>
        <v>5942.8698630136987</v>
      </c>
      <c r="BC16" s="132">
        <f t="shared" si="14"/>
        <v>5942.8698630136987</v>
      </c>
      <c r="BD16" s="132">
        <f t="shared" si="14"/>
        <v>5751.1643835616433</v>
      </c>
      <c r="BE16" s="132">
        <f t="shared" si="14"/>
        <v>5942.8698630136987</v>
      </c>
      <c r="BF16" s="132">
        <f t="shared" si="14"/>
        <v>5751.1643835616433</v>
      </c>
      <c r="BG16" s="132">
        <f t="shared" si="15"/>
        <v>5942.8698630136987</v>
      </c>
      <c r="BH16" s="132">
        <f t="shared" si="15"/>
        <v>5942.8698630136987</v>
      </c>
      <c r="BI16" s="132">
        <f t="shared" si="15"/>
        <v>5559.4589041095896</v>
      </c>
      <c r="BJ16" s="132">
        <f t="shared" si="15"/>
        <v>5942.8698630136987</v>
      </c>
      <c r="BK16" s="132">
        <f t="shared" si="15"/>
        <v>5751.1643835616433</v>
      </c>
      <c r="BL16" s="132">
        <f t="shared" si="15"/>
        <v>5942.8698630136987</v>
      </c>
      <c r="BM16" s="132">
        <f t="shared" si="15"/>
        <v>5751.1643835616433</v>
      </c>
      <c r="BN16" s="132">
        <f t="shared" si="15"/>
        <v>5942.8698630136987</v>
      </c>
      <c r="BO16" s="132">
        <f t="shared" si="15"/>
        <v>5942.8698630136987</v>
      </c>
      <c r="BP16" s="132">
        <f t="shared" si="15"/>
        <v>5751.1643835616433</v>
      </c>
      <c r="BQ16" s="132">
        <f t="shared" si="15"/>
        <v>5942.8698630136987</v>
      </c>
      <c r="BR16" s="132">
        <f t="shared" si="15"/>
        <v>5751.1643835616433</v>
      </c>
      <c r="BS16" s="132">
        <f t="shared" si="15"/>
        <v>5942.8698630136987</v>
      </c>
      <c r="BU16" s="132">
        <f t="shared" si="16"/>
        <v>1</v>
      </c>
      <c r="BV16" s="132">
        <f t="shared" si="16"/>
        <v>1</v>
      </c>
      <c r="BW16" s="132">
        <f t="shared" si="16"/>
        <v>1</v>
      </c>
      <c r="BX16" s="132">
        <f t="shared" si="16"/>
        <v>1</v>
      </c>
      <c r="BY16" s="132">
        <f t="shared" si="16"/>
        <v>1</v>
      </c>
      <c r="BZ16" s="132">
        <f t="shared" si="16"/>
        <v>1</v>
      </c>
      <c r="CA16" s="132">
        <f t="shared" si="16"/>
        <v>1</v>
      </c>
      <c r="CB16" s="132">
        <f t="shared" si="16"/>
        <v>1</v>
      </c>
      <c r="CC16" s="132">
        <f t="shared" si="16"/>
        <v>1</v>
      </c>
      <c r="CD16" s="132">
        <f t="shared" si="16"/>
        <v>1</v>
      </c>
      <c r="CE16" s="132">
        <f t="shared" si="16"/>
        <v>1</v>
      </c>
      <c r="CF16" s="132">
        <f t="shared" si="16"/>
        <v>1</v>
      </c>
      <c r="CG16" s="132">
        <f t="shared" si="16"/>
        <v>1</v>
      </c>
      <c r="CH16" s="132">
        <f t="shared" si="16"/>
        <v>1</v>
      </c>
      <c r="CI16" s="132">
        <f t="shared" si="16"/>
        <v>1</v>
      </c>
      <c r="CJ16" s="132">
        <f t="shared" ref="CJ16:CY31" si="25">IF(AA16&gt;0,1,0)</f>
        <v>1</v>
      </c>
      <c r="CK16" s="132">
        <f t="shared" si="25"/>
        <v>1</v>
      </c>
      <c r="CL16" s="132">
        <f t="shared" si="25"/>
        <v>1</v>
      </c>
      <c r="CM16" s="132">
        <f t="shared" si="25"/>
        <v>1</v>
      </c>
      <c r="CN16" s="132">
        <f t="shared" si="25"/>
        <v>1</v>
      </c>
      <c r="CO16" s="132">
        <f t="shared" si="25"/>
        <v>1</v>
      </c>
      <c r="CP16" s="132">
        <f t="shared" si="25"/>
        <v>1</v>
      </c>
      <c r="CQ16" s="132">
        <f t="shared" si="25"/>
        <v>1</v>
      </c>
      <c r="CR16" s="132">
        <f t="shared" si="25"/>
        <v>1</v>
      </c>
      <c r="CS16" s="132">
        <f t="shared" si="25"/>
        <v>1</v>
      </c>
      <c r="CT16" s="132">
        <f t="shared" si="25"/>
        <v>1</v>
      </c>
      <c r="CU16" s="132">
        <f t="shared" si="25"/>
        <v>1</v>
      </c>
      <c r="CV16" s="132">
        <f t="shared" si="25"/>
        <v>1</v>
      </c>
      <c r="CW16" s="132">
        <f t="shared" si="25"/>
        <v>1</v>
      </c>
      <c r="CX16" s="132">
        <f t="shared" si="25"/>
        <v>1</v>
      </c>
      <c r="CY16" s="132">
        <f t="shared" si="25"/>
        <v>1</v>
      </c>
      <c r="CZ16" s="132">
        <f t="shared" ref="CZ16:DO31" si="26">IF(AQ16&gt;0,1,0)</f>
        <v>1</v>
      </c>
      <c r="DA16" s="132">
        <f t="shared" si="26"/>
        <v>1</v>
      </c>
      <c r="DB16" s="132">
        <f t="shared" si="26"/>
        <v>1</v>
      </c>
      <c r="DC16" s="132">
        <f t="shared" si="26"/>
        <v>1</v>
      </c>
      <c r="DD16" s="132">
        <f t="shared" si="26"/>
        <v>1</v>
      </c>
      <c r="DE16" s="132">
        <f t="shared" si="26"/>
        <v>1</v>
      </c>
      <c r="DF16" s="132">
        <f t="shared" si="26"/>
        <v>1</v>
      </c>
      <c r="DG16" s="132">
        <f t="shared" si="26"/>
        <v>1</v>
      </c>
      <c r="DH16" s="132">
        <f t="shared" si="26"/>
        <v>1</v>
      </c>
      <c r="DI16" s="132">
        <f t="shared" si="26"/>
        <v>1</v>
      </c>
      <c r="DJ16" s="132">
        <f t="shared" si="26"/>
        <v>1</v>
      </c>
      <c r="DK16" s="132">
        <f t="shared" si="26"/>
        <v>1</v>
      </c>
      <c r="DL16" s="132">
        <f t="shared" si="26"/>
        <v>1</v>
      </c>
      <c r="DM16" s="132">
        <f t="shared" si="26"/>
        <v>1</v>
      </c>
      <c r="DN16" s="132">
        <f t="shared" si="26"/>
        <v>1</v>
      </c>
      <c r="DO16" s="132">
        <f t="shared" si="26"/>
        <v>1</v>
      </c>
      <c r="DP16" s="132">
        <f t="shared" ref="DP16:EB31" si="27">IF(BG16&gt;0,1,0)</f>
        <v>1</v>
      </c>
      <c r="DQ16" s="132">
        <f t="shared" si="27"/>
        <v>1</v>
      </c>
      <c r="DR16" s="132">
        <f t="shared" si="27"/>
        <v>1</v>
      </c>
      <c r="DS16" s="132">
        <f t="shared" si="27"/>
        <v>1</v>
      </c>
      <c r="DT16" s="132">
        <f t="shared" si="27"/>
        <v>1</v>
      </c>
      <c r="DU16" s="132">
        <f t="shared" si="27"/>
        <v>1</v>
      </c>
      <c r="DV16" s="132">
        <f t="shared" si="27"/>
        <v>1</v>
      </c>
      <c r="DW16" s="132">
        <f t="shared" si="27"/>
        <v>1</v>
      </c>
      <c r="DX16" s="132">
        <f t="shared" si="27"/>
        <v>1</v>
      </c>
      <c r="DY16" s="132">
        <f t="shared" si="27"/>
        <v>1</v>
      </c>
      <c r="DZ16" s="132">
        <f t="shared" si="27"/>
        <v>1</v>
      </c>
      <c r="EA16" s="132">
        <f t="shared" si="27"/>
        <v>1</v>
      </c>
      <c r="EB16" s="132">
        <f t="shared" si="27"/>
        <v>1</v>
      </c>
      <c r="ED16" s="133">
        <f t="shared" si="17"/>
        <v>1</v>
      </c>
      <c r="EE16" s="133">
        <f t="shared" si="17"/>
        <v>1.0000000000000002</v>
      </c>
      <c r="EF16" s="133">
        <f t="shared" si="17"/>
        <v>1</v>
      </c>
      <c r="EG16" s="133">
        <f t="shared" si="17"/>
        <v>1</v>
      </c>
      <c r="EH16" s="133">
        <f t="shared" si="17"/>
        <v>1</v>
      </c>
      <c r="EI16" s="133">
        <f t="shared" si="17"/>
        <v>1</v>
      </c>
      <c r="EJ16" s="133">
        <f t="shared" si="17"/>
        <v>1</v>
      </c>
      <c r="EK16" s="133">
        <f t="shared" si="17"/>
        <v>1</v>
      </c>
      <c r="EL16" s="133">
        <f t="shared" si="17"/>
        <v>1</v>
      </c>
      <c r="EM16" s="133">
        <f t="shared" si="17"/>
        <v>1</v>
      </c>
      <c r="EN16" s="133">
        <f t="shared" si="17"/>
        <v>1</v>
      </c>
      <c r="EO16" s="133">
        <f t="shared" si="17"/>
        <v>1</v>
      </c>
      <c r="EP16" s="133">
        <f t="shared" si="17"/>
        <v>1</v>
      </c>
      <c r="EQ16" s="133">
        <f t="shared" si="17"/>
        <v>1</v>
      </c>
      <c r="ER16" s="133">
        <f t="shared" si="17"/>
        <v>1</v>
      </c>
      <c r="ES16" s="133">
        <f t="shared" si="17"/>
        <v>1</v>
      </c>
      <c r="ET16" s="133">
        <f t="shared" si="18"/>
        <v>1</v>
      </c>
      <c r="EU16" s="133">
        <f t="shared" si="18"/>
        <v>1</v>
      </c>
      <c r="EV16" s="133">
        <f t="shared" si="18"/>
        <v>1</v>
      </c>
      <c r="EW16" s="133">
        <f t="shared" si="18"/>
        <v>1</v>
      </c>
      <c r="EX16" s="133">
        <f t="shared" si="18"/>
        <v>1</v>
      </c>
      <c r="EY16" s="133">
        <f t="shared" si="18"/>
        <v>1</v>
      </c>
      <c r="EZ16" s="133">
        <f t="shared" si="18"/>
        <v>1</v>
      </c>
      <c r="FA16" s="133">
        <f t="shared" si="18"/>
        <v>1</v>
      </c>
      <c r="FB16" s="133">
        <f t="shared" si="18"/>
        <v>1</v>
      </c>
      <c r="FC16" s="133">
        <f t="shared" si="18"/>
        <v>1</v>
      </c>
      <c r="FD16" s="133">
        <f t="shared" si="18"/>
        <v>1</v>
      </c>
      <c r="FE16" s="133">
        <f t="shared" si="18"/>
        <v>1</v>
      </c>
      <c r="FF16" s="133">
        <f t="shared" si="18"/>
        <v>1</v>
      </c>
      <c r="FG16" s="133">
        <f t="shared" si="18"/>
        <v>1</v>
      </c>
      <c r="FH16" s="133">
        <f t="shared" si="18"/>
        <v>1</v>
      </c>
      <c r="FI16" s="133">
        <f t="shared" si="18"/>
        <v>1</v>
      </c>
      <c r="FJ16" s="133">
        <f t="shared" si="19"/>
        <v>1</v>
      </c>
      <c r="FK16" s="133">
        <f t="shared" si="19"/>
        <v>1</v>
      </c>
      <c r="FL16" s="133">
        <f t="shared" si="19"/>
        <v>1</v>
      </c>
      <c r="FM16" s="133">
        <f t="shared" si="19"/>
        <v>1</v>
      </c>
      <c r="FN16" s="133">
        <f t="shared" si="19"/>
        <v>1</v>
      </c>
      <c r="FO16" s="133">
        <f t="shared" si="19"/>
        <v>1</v>
      </c>
      <c r="FP16" s="133">
        <f t="shared" si="19"/>
        <v>1</v>
      </c>
      <c r="FQ16" s="133">
        <f t="shared" si="19"/>
        <v>1</v>
      </c>
      <c r="FR16" s="133">
        <f t="shared" si="19"/>
        <v>1</v>
      </c>
      <c r="FS16" s="133">
        <f t="shared" si="19"/>
        <v>1</v>
      </c>
      <c r="FT16" s="133">
        <f t="shared" si="19"/>
        <v>1</v>
      </c>
      <c r="FU16" s="133">
        <f t="shared" si="19"/>
        <v>1</v>
      </c>
      <c r="FV16" s="133">
        <f t="shared" si="19"/>
        <v>1</v>
      </c>
      <c r="FW16" s="133">
        <f t="shared" si="19"/>
        <v>1</v>
      </c>
      <c r="FX16" s="133">
        <f t="shared" si="19"/>
        <v>1</v>
      </c>
      <c r="FY16" s="133">
        <f t="shared" si="20"/>
        <v>1</v>
      </c>
      <c r="FZ16" s="133">
        <f t="shared" si="20"/>
        <v>1</v>
      </c>
      <c r="GA16" s="133">
        <f t="shared" si="20"/>
        <v>1.0000000000000002</v>
      </c>
      <c r="GB16" s="133">
        <f t="shared" si="20"/>
        <v>1</v>
      </c>
      <c r="GC16" s="133">
        <f t="shared" si="20"/>
        <v>1</v>
      </c>
      <c r="GD16" s="133">
        <f t="shared" si="20"/>
        <v>1</v>
      </c>
      <c r="GE16" s="133">
        <f t="shared" si="20"/>
        <v>1</v>
      </c>
      <c r="GF16" s="133">
        <f t="shared" si="20"/>
        <v>1</v>
      </c>
      <c r="GG16" s="133">
        <f t="shared" si="20"/>
        <v>1</v>
      </c>
      <c r="GH16" s="133">
        <f t="shared" si="20"/>
        <v>1</v>
      </c>
      <c r="GI16" s="133">
        <f t="shared" si="20"/>
        <v>1</v>
      </c>
      <c r="GJ16" s="133">
        <f t="shared" si="20"/>
        <v>1</v>
      </c>
      <c r="GK16" s="133">
        <f t="shared" si="20"/>
        <v>1</v>
      </c>
      <c r="GN16" s="112">
        <f t="shared" si="21"/>
        <v>400</v>
      </c>
      <c r="GO16" s="112">
        <f t="shared" si="21"/>
        <v>400</v>
      </c>
      <c r="GP16" s="112">
        <f t="shared" si="21"/>
        <v>400</v>
      </c>
      <c r="GQ16" s="112">
        <f t="shared" si="21"/>
        <v>400</v>
      </c>
      <c r="GR16" s="112">
        <f t="shared" si="21"/>
        <v>400</v>
      </c>
      <c r="GS16" s="112">
        <f t="shared" si="21"/>
        <v>400</v>
      </c>
      <c r="GT16" s="112">
        <f t="shared" si="21"/>
        <v>400</v>
      </c>
      <c r="GU16" s="112">
        <f t="shared" si="21"/>
        <v>400</v>
      </c>
      <c r="GV16" s="112">
        <f t="shared" si="21"/>
        <v>400</v>
      </c>
      <c r="GW16" s="112">
        <f t="shared" si="21"/>
        <v>400</v>
      </c>
      <c r="GX16" s="112">
        <f t="shared" si="21"/>
        <v>400</v>
      </c>
      <c r="GY16" s="112">
        <f t="shared" si="21"/>
        <v>400</v>
      </c>
      <c r="GZ16" s="112">
        <f t="shared" si="21"/>
        <v>400</v>
      </c>
      <c r="HA16" s="112">
        <f t="shared" si="21"/>
        <v>400</v>
      </c>
      <c r="HB16" s="112">
        <f t="shared" si="21"/>
        <v>400</v>
      </c>
      <c r="HC16" s="112">
        <f t="shared" si="21"/>
        <v>400</v>
      </c>
      <c r="HD16" s="112">
        <f t="shared" si="22"/>
        <v>400</v>
      </c>
      <c r="HE16" s="112">
        <f t="shared" si="22"/>
        <v>400</v>
      </c>
      <c r="HF16" s="112">
        <f t="shared" si="22"/>
        <v>400</v>
      </c>
      <c r="HG16" s="112">
        <f t="shared" si="22"/>
        <v>400</v>
      </c>
      <c r="HH16" s="112">
        <f t="shared" si="22"/>
        <v>400</v>
      </c>
      <c r="HI16" s="112">
        <f t="shared" si="22"/>
        <v>400</v>
      </c>
      <c r="HJ16" s="112">
        <f t="shared" si="22"/>
        <v>400</v>
      </c>
      <c r="HK16" s="112">
        <f t="shared" si="22"/>
        <v>400</v>
      </c>
      <c r="HL16" s="112">
        <f t="shared" si="22"/>
        <v>400</v>
      </c>
      <c r="HM16" s="112">
        <f t="shared" si="22"/>
        <v>400</v>
      </c>
      <c r="HN16" s="112">
        <f t="shared" si="22"/>
        <v>400</v>
      </c>
      <c r="HO16" s="112">
        <f t="shared" si="22"/>
        <v>400</v>
      </c>
      <c r="HP16" s="112">
        <f t="shared" si="22"/>
        <v>400</v>
      </c>
      <c r="HQ16" s="112">
        <f t="shared" si="22"/>
        <v>400</v>
      </c>
      <c r="HR16" s="112">
        <f t="shared" si="22"/>
        <v>400</v>
      </c>
      <c r="HS16" s="112">
        <f t="shared" si="22"/>
        <v>400</v>
      </c>
      <c r="HT16" s="112">
        <f t="shared" si="23"/>
        <v>400</v>
      </c>
      <c r="HU16" s="112">
        <f t="shared" si="23"/>
        <v>400</v>
      </c>
      <c r="HV16" s="112">
        <f t="shared" si="23"/>
        <v>400</v>
      </c>
      <c r="HW16" s="112">
        <f t="shared" si="23"/>
        <v>400</v>
      </c>
      <c r="HX16" s="112">
        <f t="shared" si="23"/>
        <v>400</v>
      </c>
      <c r="HY16" s="112">
        <f t="shared" si="23"/>
        <v>400</v>
      </c>
      <c r="HZ16" s="112">
        <f t="shared" si="23"/>
        <v>400</v>
      </c>
      <c r="IA16" s="112">
        <f t="shared" si="23"/>
        <v>400</v>
      </c>
      <c r="IB16" s="112">
        <f t="shared" si="23"/>
        <v>400</v>
      </c>
      <c r="IC16" s="112">
        <f t="shared" si="23"/>
        <v>400</v>
      </c>
      <c r="ID16" s="112">
        <f t="shared" si="23"/>
        <v>400</v>
      </c>
      <c r="IE16" s="112">
        <f t="shared" si="23"/>
        <v>400</v>
      </c>
      <c r="IF16" s="112">
        <f t="shared" si="23"/>
        <v>400</v>
      </c>
      <c r="IG16" s="112">
        <f t="shared" si="23"/>
        <v>400</v>
      </c>
      <c r="IH16" s="112">
        <f t="shared" si="23"/>
        <v>400</v>
      </c>
      <c r="II16" s="112">
        <f t="shared" si="24"/>
        <v>400</v>
      </c>
      <c r="IJ16" s="112">
        <f t="shared" si="24"/>
        <v>400</v>
      </c>
      <c r="IK16" s="112">
        <f t="shared" si="24"/>
        <v>400</v>
      </c>
      <c r="IL16" s="112">
        <f t="shared" si="24"/>
        <v>400</v>
      </c>
      <c r="IM16" s="112">
        <f t="shared" si="24"/>
        <v>400</v>
      </c>
      <c r="IN16" s="112">
        <f t="shared" si="24"/>
        <v>400</v>
      </c>
      <c r="IO16" s="112">
        <f t="shared" si="24"/>
        <v>400</v>
      </c>
      <c r="IP16" s="112">
        <f t="shared" si="24"/>
        <v>400</v>
      </c>
      <c r="IQ16" s="112">
        <f t="shared" si="24"/>
        <v>400</v>
      </c>
      <c r="IR16" s="112">
        <f t="shared" si="24"/>
        <v>400</v>
      </c>
      <c r="IS16" s="112">
        <f t="shared" si="24"/>
        <v>400</v>
      </c>
      <c r="IT16" s="112">
        <f t="shared" si="24"/>
        <v>400</v>
      </c>
      <c r="IU16" s="112">
        <f t="shared" si="24"/>
        <v>400</v>
      </c>
    </row>
    <row r="17" spans="1:255" s="107" customFormat="1" ht="15.75" x14ac:dyDescent="0.25">
      <c r="A17" s="195" t="s">
        <v>117</v>
      </c>
      <c r="B17" s="124" t="s">
        <v>159</v>
      </c>
      <c r="C17" s="124" t="s">
        <v>160</v>
      </c>
      <c r="D17" s="125" t="s">
        <v>152</v>
      </c>
      <c r="E17" s="126">
        <v>65000</v>
      </c>
      <c r="F17" s="127">
        <v>0</v>
      </c>
      <c r="G17" s="128">
        <v>7.6499999999999999E-2</v>
      </c>
      <c r="H17" s="126">
        <v>400</v>
      </c>
      <c r="I17" s="129">
        <v>42370</v>
      </c>
      <c r="J17" s="130">
        <v>44196</v>
      </c>
      <c r="K17" s="131"/>
      <c r="L17" s="132">
        <f t="shared" si="13"/>
        <v>5942.8698630136987</v>
      </c>
      <c r="M17" s="132">
        <f t="shared" si="13"/>
        <v>5559.4589041095896</v>
      </c>
      <c r="N17" s="132">
        <f t="shared" si="13"/>
        <v>5942.8698630136987</v>
      </c>
      <c r="O17" s="132">
        <f t="shared" si="14"/>
        <v>5751.1643835616433</v>
      </c>
      <c r="P17" s="132">
        <f t="shared" si="14"/>
        <v>5942.8698630136987</v>
      </c>
      <c r="Q17" s="132">
        <f t="shared" si="14"/>
        <v>5751.1643835616433</v>
      </c>
      <c r="R17" s="132">
        <f t="shared" si="14"/>
        <v>5942.8698630136987</v>
      </c>
      <c r="S17" s="132">
        <f t="shared" si="14"/>
        <v>5942.8698630136987</v>
      </c>
      <c r="T17" s="132">
        <f t="shared" si="14"/>
        <v>5751.1643835616433</v>
      </c>
      <c r="U17" s="132">
        <f t="shared" si="14"/>
        <v>5942.8698630136987</v>
      </c>
      <c r="V17" s="132">
        <f t="shared" si="14"/>
        <v>5751.1643835616433</v>
      </c>
      <c r="W17" s="132">
        <f t="shared" si="14"/>
        <v>5942.8698630136987</v>
      </c>
      <c r="X17" s="132">
        <f t="shared" si="14"/>
        <v>5942.8698630136987</v>
      </c>
      <c r="Y17" s="132">
        <f t="shared" si="14"/>
        <v>5367.7534246575342</v>
      </c>
      <c r="Z17" s="132">
        <f t="shared" si="14"/>
        <v>5942.8698630136987</v>
      </c>
      <c r="AA17" s="132">
        <f t="shared" si="14"/>
        <v>5751.1643835616433</v>
      </c>
      <c r="AB17" s="132">
        <f t="shared" si="14"/>
        <v>5942.8698630136987</v>
      </c>
      <c r="AC17" s="132">
        <f t="shared" si="14"/>
        <v>5751.1643835616433</v>
      </c>
      <c r="AD17" s="132">
        <f t="shared" si="14"/>
        <v>5942.8698630136987</v>
      </c>
      <c r="AE17" s="132">
        <f t="shared" si="14"/>
        <v>5942.8698630136987</v>
      </c>
      <c r="AF17" s="132">
        <f t="shared" si="14"/>
        <v>5751.1643835616433</v>
      </c>
      <c r="AG17" s="132">
        <f t="shared" si="14"/>
        <v>5942.8698630136987</v>
      </c>
      <c r="AH17" s="132">
        <f t="shared" si="14"/>
        <v>5751.1643835616433</v>
      </c>
      <c r="AI17" s="132">
        <f t="shared" si="14"/>
        <v>5942.8698630136987</v>
      </c>
      <c r="AJ17" s="132">
        <f t="shared" si="14"/>
        <v>5942.8698630136987</v>
      </c>
      <c r="AK17" s="132">
        <f t="shared" si="14"/>
        <v>5367.7534246575342</v>
      </c>
      <c r="AL17" s="132">
        <f t="shared" si="14"/>
        <v>5942.8698630136987</v>
      </c>
      <c r="AM17" s="132">
        <f t="shared" si="14"/>
        <v>5751.1643835616433</v>
      </c>
      <c r="AN17" s="132">
        <f t="shared" si="14"/>
        <v>5942.8698630136987</v>
      </c>
      <c r="AO17" s="132">
        <f t="shared" si="14"/>
        <v>5751.1643835616433</v>
      </c>
      <c r="AP17" s="132">
        <f t="shared" si="14"/>
        <v>5942.8698630136987</v>
      </c>
      <c r="AQ17" s="132">
        <f t="shared" si="14"/>
        <v>5942.8698630136987</v>
      </c>
      <c r="AR17" s="132">
        <f t="shared" si="14"/>
        <v>5751.1643835616433</v>
      </c>
      <c r="AS17" s="132">
        <f t="shared" si="14"/>
        <v>5942.8698630136987</v>
      </c>
      <c r="AT17" s="132">
        <f t="shared" si="14"/>
        <v>5751.1643835616433</v>
      </c>
      <c r="AU17" s="132">
        <f t="shared" si="14"/>
        <v>5942.8698630136987</v>
      </c>
      <c r="AV17" s="132">
        <f t="shared" si="14"/>
        <v>5942.8698630136987</v>
      </c>
      <c r="AW17" s="132">
        <f t="shared" si="14"/>
        <v>5367.7534246575342</v>
      </c>
      <c r="AX17" s="132">
        <f t="shared" ref="AX17:BS32" si="28">IF($D17="PT",IF(AND($I17&lt;=AX$5,$J17&gt;AX$6),$E17*$F17,IF(AND($I17&gt;AX$5,$I17&lt;=AX$6),(AX$6-$I17+1)/AX$4*$E17*$F17,IF(AND($J17&gt;=AX$5,$J17&lt;=AX$6),($J17-AX$5+1)/AX$4*$E17*$F17,0)))*(1+$G17),IF(AND($I17&lt;=AX$5,$J17&gt;AX$6),AX$4/365*$E17,IF(AND($I17&gt;AX$5,$I17&lt;=AX$6),(AX$6-$I17+1)/365*$E17,IF(AND($J17&gt;=AX$5,$J17&lt;=AX$6),($J17-AX$5+1)/365*$E17,0)))*(1+$G17))</f>
        <v>5942.8698630136987</v>
      </c>
      <c r="AY17" s="132">
        <f t="shared" si="28"/>
        <v>5751.1643835616433</v>
      </c>
      <c r="AZ17" s="132">
        <f t="shared" si="28"/>
        <v>5942.8698630136987</v>
      </c>
      <c r="BA17" s="132">
        <f t="shared" si="28"/>
        <v>5751.1643835616433</v>
      </c>
      <c r="BB17" s="132">
        <f t="shared" si="28"/>
        <v>5942.8698630136987</v>
      </c>
      <c r="BC17" s="132">
        <f t="shared" si="28"/>
        <v>5942.8698630136987</v>
      </c>
      <c r="BD17" s="132">
        <f t="shared" si="28"/>
        <v>5751.1643835616433</v>
      </c>
      <c r="BE17" s="132">
        <f t="shared" si="28"/>
        <v>5942.8698630136987</v>
      </c>
      <c r="BF17" s="132">
        <f t="shared" si="28"/>
        <v>5751.1643835616433</v>
      </c>
      <c r="BG17" s="132">
        <f t="shared" si="28"/>
        <v>5942.8698630136987</v>
      </c>
      <c r="BH17" s="132">
        <f t="shared" si="28"/>
        <v>5942.8698630136987</v>
      </c>
      <c r="BI17" s="132">
        <f t="shared" si="28"/>
        <v>5559.4589041095896</v>
      </c>
      <c r="BJ17" s="132">
        <f t="shared" si="28"/>
        <v>5942.8698630136987</v>
      </c>
      <c r="BK17" s="132">
        <f t="shared" si="28"/>
        <v>5751.1643835616433</v>
      </c>
      <c r="BL17" s="132">
        <f t="shared" si="28"/>
        <v>5942.8698630136987</v>
      </c>
      <c r="BM17" s="132">
        <f t="shared" si="28"/>
        <v>5751.1643835616433</v>
      </c>
      <c r="BN17" s="132">
        <f t="shared" si="28"/>
        <v>5942.8698630136987</v>
      </c>
      <c r="BO17" s="132">
        <f t="shared" si="28"/>
        <v>5942.8698630136987</v>
      </c>
      <c r="BP17" s="132">
        <f t="shared" si="28"/>
        <v>5751.1643835616433</v>
      </c>
      <c r="BQ17" s="132">
        <f t="shared" si="28"/>
        <v>5942.8698630136987</v>
      </c>
      <c r="BR17" s="132">
        <f t="shared" si="28"/>
        <v>5751.1643835616433</v>
      </c>
      <c r="BS17" s="132">
        <f t="shared" si="28"/>
        <v>5942.8698630136987</v>
      </c>
      <c r="BU17" s="132">
        <f t="shared" ref="BU17:CJ33" si="29">IF(L17&gt;0,1,0)</f>
        <v>1</v>
      </c>
      <c r="BV17" s="132">
        <f t="shared" si="29"/>
        <v>1</v>
      </c>
      <c r="BW17" s="132">
        <f t="shared" si="29"/>
        <v>1</v>
      </c>
      <c r="BX17" s="132">
        <f t="shared" si="29"/>
        <v>1</v>
      </c>
      <c r="BY17" s="132">
        <f t="shared" si="29"/>
        <v>1</v>
      </c>
      <c r="BZ17" s="132">
        <f t="shared" si="29"/>
        <v>1</v>
      </c>
      <c r="CA17" s="132">
        <f t="shared" si="29"/>
        <v>1</v>
      </c>
      <c r="CB17" s="132">
        <f t="shared" si="29"/>
        <v>1</v>
      </c>
      <c r="CC17" s="132">
        <f t="shared" si="29"/>
        <v>1</v>
      </c>
      <c r="CD17" s="132">
        <f t="shared" si="29"/>
        <v>1</v>
      </c>
      <c r="CE17" s="132">
        <f t="shared" si="29"/>
        <v>1</v>
      </c>
      <c r="CF17" s="132">
        <f t="shared" si="29"/>
        <v>1</v>
      </c>
      <c r="CG17" s="132">
        <f t="shared" si="29"/>
        <v>1</v>
      </c>
      <c r="CH17" s="132">
        <f t="shared" si="29"/>
        <v>1</v>
      </c>
      <c r="CI17" s="132">
        <f t="shared" si="29"/>
        <v>1</v>
      </c>
      <c r="CJ17" s="132">
        <f t="shared" si="25"/>
        <v>1</v>
      </c>
      <c r="CK17" s="132">
        <f t="shared" si="25"/>
        <v>1</v>
      </c>
      <c r="CL17" s="132">
        <f t="shared" si="25"/>
        <v>1</v>
      </c>
      <c r="CM17" s="132">
        <f t="shared" si="25"/>
        <v>1</v>
      </c>
      <c r="CN17" s="132">
        <f t="shared" si="25"/>
        <v>1</v>
      </c>
      <c r="CO17" s="132">
        <f t="shared" si="25"/>
        <v>1</v>
      </c>
      <c r="CP17" s="132">
        <f t="shared" si="25"/>
        <v>1</v>
      </c>
      <c r="CQ17" s="132">
        <f t="shared" si="25"/>
        <v>1</v>
      </c>
      <c r="CR17" s="132">
        <f t="shared" si="25"/>
        <v>1</v>
      </c>
      <c r="CS17" s="132">
        <f t="shared" si="25"/>
        <v>1</v>
      </c>
      <c r="CT17" s="132">
        <f t="shared" si="25"/>
        <v>1</v>
      </c>
      <c r="CU17" s="132">
        <f t="shared" si="25"/>
        <v>1</v>
      </c>
      <c r="CV17" s="132">
        <f t="shared" si="25"/>
        <v>1</v>
      </c>
      <c r="CW17" s="132">
        <f t="shared" si="25"/>
        <v>1</v>
      </c>
      <c r="CX17" s="132">
        <f t="shared" si="25"/>
        <v>1</v>
      </c>
      <c r="CY17" s="132">
        <f t="shared" si="25"/>
        <v>1</v>
      </c>
      <c r="CZ17" s="132">
        <f t="shared" si="26"/>
        <v>1</v>
      </c>
      <c r="DA17" s="132">
        <f t="shared" si="26"/>
        <v>1</v>
      </c>
      <c r="DB17" s="132">
        <f t="shared" si="26"/>
        <v>1</v>
      </c>
      <c r="DC17" s="132">
        <f t="shared" si="26"/>
        <v>1</v>
      </c>
      <c r="DD17" s="132">
        <f t="shared" si="26"/>
        <v>1</v>
      </c>
      <c r="DE17" s="132">
        <f t="shared" si="26"/>
        <v>1</v>
      </c>
      <c r="DF17" s="132">
        <f t="shared" si="26"/>
        <v>1</v>
      </c>
      <c r="DG17" s="132">
        <f t="shared" si="26"/>
        <v>1</v>
      </c>
      <c r="DH17" s="132">
        <f t="shared" si="26"/>
        <v>1</v>
      </c>
      <c r="DI17" s="132">
        <f t="shared" si="26"/>
        <v>1</v>
      </c>
      <c r="DJ17" s="132">
        <f t="shared" si="26"/>
        <v>1</v>
      </c>
      <c r="DK17" s="132">
        <f t="shared" si="26"/>
        <v>1</v>
      </c>
      <c r="DL17" s="132">
        <f t="shared" si="26"/>
        <v>1</v>
      </c>
      <c r="DM17" s="132">
        <f t="shared" si="26"/>
        <v>1</v>
      </c>
      <c r="DN17" s="132">
        <f t="shared" si="26"/>
        <v>1</v>
      </c>
      <c r="DO17" s="132">
        <f t="shared" si="26"/>
        <v>1</v>
      </c>
      <c r="DP17" s="132">
        <f t="shared" si="27"/>
        <v>1</v>
      </c>
      <c r="DQ17" s="132">
        <f t="shared" si="27"/>
        <v>1</v>
      </c>
      <c r="DR17" s="132">
        <f t="shared" si="27"/>
        <v>1</v>
      </c>
      <c r="DS17" s="132">
        <f t="shared" si="27"/>
        <v>1</v>
      </c>
      <c r="DT17" s="132">
        <f t="shared" si="27"/>
        <v>1</v>
      </c>
      <c r="DU17" s="132">
        <f t="shared" si="27"/>
        <v>1</v>
      </c>
      <c r="DV17" s="132">
        <f t="shared" si="27"/>
        <v>1</v>
      </c>
      <c r="DW17" s="132">
        <f t="shared" si="27"/>
        <v>1</v>
      </c>
      <c r="DX17" s="132">
        <f t="shared" si="27"/>
        <v>1</v>
      </c>
      <c r="DY17" s="132">
        <f t="shared" si="27"/>
        <v>1</v>
      </c>
      <c r="DZ17" s="132">
        <f t="shared" si="27"/>
        <v>1</v>
      </c>
      <c r="EA17" s="132">
        <f t="shared" si="27"/>
        <v>1</v>
      </c>
      <c r="EB17" s="132">
        <f t="shared" si="27"/>
        <v>1</v>
      </c>
      <c r="ED17" s="133">
        <f t="shared" si="17"/>
        <v>1</v>
      </c>
      <c r="EE17" s="133">
        <f t="shared" si="17"/>
        <v>1.0000000000000002</v>
      </c>
      <c r="EF17" s="133">
        <f t="shared" si="17"/>
        <v>1</v>
      </c>
      <c r="EG17" s="133">
        <f t="shared" si="17"/>
        <v>1</v>
      </c>
      <c r="EH17" s="133">
        <f t="shared" si="17"/>
        <v>1</v>
      </c>
      <c r="EI17" s="133">
        <f t="shared" si="17"/>
        <v>1</v>
      </c>
      <c r="EJ17" s="133">
        <f t="shared" si="17"/>
        <v>1</v>
      </c>
      <c r="EK17" s="133">
        <f t="shared" si="17"/>
        <v>1</v>
      </c>
      <c r="EL17" s="133">
        <f t="shared" si="17"/>
        <v>1</v>
      </c>
      <c r="EM17" s="133">
        <f t="shared" si="17"/>
        <v>1</v>
      </c>
      <c r="EN17" s="133">
        <f t="shared" si="17"/>
        <v>1</v>
      </c>
      <c r="EO17" s="133">
        <f t="shared" si="17"/>
        <v>1</v>
      </c>
      <c r="EP17" s="133">
        <f t="shared" si="17"/>
        <v>1</v>
      </c>
      <c r="EQ17" s="133">
        <f t="shared" si="17"/>
        <v>1</v>
      </c>
      <c r="ER17" s="133">
        <f t="shared" si="17"/>
        <v>1</v>
      </c>
      <c r="ES17" s="133">
        <f t="shared" si="17"/>
        <v>1</v>
      </c>
      <c r="ET17" s="133">
        <f t="shared" si="18"/>
        <v>1</v>
      </c>
      <c r="EU17" s="133">
        <f t="shared" si="18"/>
        <v>1</v>
      </c>
      <c r="EV17" s="133">
        <f t="shared" si="18"/>
        <v>1</v>
      </c>
      <c r="EW17" s="133">
        <f t="shared" si="18"/>
        <v>1</v>
      </c>
      <c r="EX17" s="133">
        <f t="shared" si="18"/>
        <v>1</v>
      </c>
      <c r="EY17" s="133">
        <f t="shared" si="18"/>
        <v>1</v>
      </c>
      <c r="EZ17" s="133">
        <f t="shared" si="18"/>
        <v>1</v>
      </c>
      <c r="FA17" s="133">
        <f t="shared" si="18"/>
        <v>1</v>
      </c>
      <c r="FB17" s="133">
        <f t="shared" si="18"/>
        <v>1</v>
      </c>
      <c r="FC17" s="133">
        <f t="shared" si="18"/>
        <v>1</v>
      </c>
      <c r="FD17" s="133">
        <f t="shared" si="18"/>
        <v>1</v>
      </c>
      <c r="FE17" s="133">
        <f t="shared" si="18"/>
        <v>1</v>
      </c>
      <c r="FF17" s="133">
        <f t="shared" si="18"/>
        <v>1</v>
      </c>
      <c r="FG17" s="133">
        <f t="shared" si="18"/>
        <v>1</v>
      </c>
      <c r="FH17" s="133">
        <f t="shared" si="18"/>
        <v>1</v>
      </c>
      <c r="FI17" s="133">
        <f t="shared" si="18"/>
        <v>1</v>
      </c>
      <c r="FJ17" s="133">
        <f t="shared" si="19"/>
        <v>1</v>
      </c>
      <c r="FK17" s="133">
        <f t="shared" si="19"/>
        <v>1</v>
      </c>
      <c r="FL17" s="133">
        <f t="shared" si="19"/>
        <v>1</v>
      </c>
      <c r="FM17" s="133">
        <f t="shared" si="19"/>
        <v>1</v>
      </c>
      <c r="FN17" s="133">
        <f t="shared" si="19"/>
        <v>1</v>
      </c>
      <c r="FO17" s="133">
        <f t="shared" si="19"/>
        <v>1</v>
      </c>
      <c r="FP17" s="133">
        <f t="shared" si="19"/>
        <v>1</v>
      </c>
      <c r="FQ17" s="133">
        <f t="shared" si="19"/>
        <v>1</v>
      </c>
      <c r="FR17" s="133">
        <f t="shared" si="19"/>
        <v>1</v>
      </c>
      <c r="FS17" s="133">
        <f t="shared" si="19"/>
        <v>1</v>
      </c>
      <c r="FT17" s="133">
        <f t="shared" si="19"/>
        <v>1</v>
      </c>
      <c r="FU17" s="133">
        <f t="shared" si="19"/>
        <v>1</v>
      </c>
      <c r="FV17" s="133">
        <f t="shared" si="19"/>
        <v>1</v>
      </c>
      <c r="FW17" s="133">
        <f t="shared" si="19"/>
        <v>1</v>
      </c>
      <c r="FX17" s="133">
        <f t="shared" si="19"/>
        <v>1</v>
      </c>
      <c r="FY17" s="133">
        <f t="shared" si="20"/>
        <v>1</v>
      </c>
      <c r="FZ17" s="133">
        <f t="shared" si="20"/>
        <v>1</v>
      </c>
      <c r="GA17" s="133">
        <f t="shared" si="20"/>
        <v>1.0000000000000002</v>
      </c>
      <c r="GB17" s="133">
        <f t="shared" si="20"/>
        <v>1</v>
      </c>
      <c r="GC17" s="133">
        <f t="shared" si="20"/>
        <v>1</v>
      </c>
      <c r="GD17" s="133">
        <f t="shared" si="20"/>
        <v>1</v>
      </c>
      <c r="GE17" s="133">
        <f t="shared" si="20"/>
        <v>1</v>
      </c>
      <c r="GF17" s="133">
        <f t="shared" si="20"/>
        <v>1</v>
      </c>
      <c r="GG17" s="133">
        <f t="shared" si="20"/>
        <v>1</v>
      </c>
      <c r="GH17" s="133">
        <f t="shared" si="20"/>
        <v>1</v>
      </c>
      <c r="GI17" s="133">
        <f t="shared" si="20"/>
        <v>1</v>
      </c>
      <c r="GJ17" s="133">
        <f t="shared" si="20"/>
        <v>1</v>
      </c>
      <c r="GK17" s="133">
        <f t="shared" si="20"/>
        <v>1</v>
      </c>
      <c r="GN17" s="112">
        <f t="shared" si="21"/>
        <v>400</v>
      </c>
      <c r="GO17" s="112">
        <f t="shared" si="21"/>
        <v>400</v>
      </c>
      <c r="GP17" s="112">
        <f t="shared" si="21"/>
        <v>400</v>
      </c>
      <c r="GQ17" s="112">
        <f t="shared" si="21"/>
        <v>400</v>
      </c>
      <c r="GR17" s="112">
        <f t="shared" si="21"/>
        <v>400</v>
      </c>
      <c r="GS17" s="112">
        <f t="shared" si="21"/>
        <v>400</v>
      </c>
      <c r="GT17" s="112">
        <f t="shared" si="21"/>
        <v>400</v>
      </c>
      <c r="GU17" s="112">
        <f t="shared" si="21"/>
        <v>400</v>
      </c>
      <c r="GV17" s="112">
        <f t="shared" si="21"/>
        <v>400</v>
      </c>
      <c r="GW17" s="112">
        <f t="shared" si="21"/>
        <v>400</v>
      </c>
      <c r="GX17" s="112">
        <f t="shared" si="21"/>
        <v>400</v>
      </c>
      <c r="GY17" s="112">
        <f t="shared" si="21"/>
        <v>400</v>
      </c>
      <c r="GZ17" s="112">
        <f t="shared" si="21"/>
        <v>400</v>
      </c>
      <c r="HA17" s="112">
        <f t="shared" si="21"/>
        <v>400</v>
      </c>
      <c r="HB17" s="112">
        <f t="shared" si="21"/>
        <v>400</v>
      </c>
      <c r="HC17" s="112">
        <f t="shared" si="21"/>
        <v>400</v>
      </c>
      <c r="HD17" s="112">
        <f t="shared" si="22"/>
        <v>400</v>
      </c>
      <c r="HE17" s="112">
        <f t="shared" si="22"/>
        <v>400</v>
      </c>
      <c r="HF17" s="112">
        <f t="shared" si="22"/>
        <v>400</v>
      </c>
      <c r="HG17" s="112">
        <f t="shared" si="22"/>
        <v>400</v>
      </c>
      <c r="HH17" s="112">
        <f t="shared" si="22"/>
        <v>400</v>
      </c>
      <c r="HI17" s="112">
        <f t="shared" si="22"/>
        <v>400</v>
      </c>
      <c r="HJ17" s="112">
        <f t="shared" si="22"/>
        <v>400</v>
      </c>
      <c r="HK17" s="112">
        <f t="shared" si="22"/>
        <v>400</v>
      </c>
      <c r="HL17" s="112">
        <f t="shared" si="22"/>
        <v>400</v>
      </c>
      <c r="HM17" s="112">
        <f t="shared" si="22"/>
        <v>400</v>
      </c>
      <c r="HN17" s="112">
        <f t="shared" si="22"/>
        <v>400</v>
      </c>
      <c r="HO17" s="112">
        <f t="shared" si="22"/>
        <v>400</v>
      </c>
      <c r="HP17" s="112">
        <f t="shared" si="22"/>
        <v>400</v>
      </c>
      <c r="HQ17" s="112">
        <f t="shared" si="22"/>
        <v>400</v>
      </c>
      <c r="HR17" s="112">
        <f t="shared" si="22"/>
        <v>400</v>
      </c>
      <c r="HS17" s="112">
        <f t="shared" si="22"/>
        <v>400</v>
      </c>
      <c r="HT17" s="112">
        <f t="shared" si="23"/>
        <v>400</v>
      </c>
      <c r="HU17" s="112">
        <f t="shared" si="23"/>
        <v>400</v>
      </c>
      <c r="HV17" s="112">
        <f t="shared" si="23"/>
        <v>400</v>
      </c>
      <c r="HW17" s="112">
        <f t="shared" si="23"/>
        <v>400</v>
      </c>
      <c r="HX17" s="112">
        <f t="shared" si="23"/>
        <v>400</v>
      </c>
      <c r="HY17" s="112">
        <f t="shared" si="23"/>
        <v>400</v>
      </c>
      <c r="HZ17" s="112">
        <f t="shared" si="23"/>
        <v>400</v>
      </c>
      <c r="IA17" s="112">
        <f t="shared" si="23"/>
        <v>400</v>
      </c>
      <c r="IB17" s="112">
        <f t="shared" si="23"/>
        <v>400</v>
      </c>
      <c r="IC17" s="112">
        <f t="shared" si="23"/>
        <v>400</v>
      </c>
      <c r="ID17" s="112">
        <f t="shared" si="23"/>
        <v>400</v>
      </c>
      <c r="IE17" s="112">
        <f t="shared" si="23"/>
        <v>400</v>
      </c>
      <c r="IF17" s="112">
        <f t="shared" si="23"/>
        <v>400</v>
      </c>
      <c r="IG17" s="112">
        <f t="shared" si="23"/>
        <v>400</v>
      </c>
      <c r="IH17" s="112">
        <f t="shared" si="23"/>
        <v>400</v>
      </c>
      <c r="II17" s="112">
        <f t="shared" si="24"/>
        <v>400</v>
      </c>
      <c r="IJ17" s="112">
        <f t="shared" si="24"/>
        <v>400</v>
      </c>
      <c r="IK17" s="112">
        <f t="shared" si="24"/>
        <v>400</v>
      </c>
      <c r="IL17" s="112">
        <f t="shared" si="24"/>
        <v>400</v>
      </c>
      <c r="IM17" s="112">
        <f t="shared" si="24"/>
        <v>400</v>
      </c>
      <c r="IN17" s="112">
        <f t="shared" si="24"/>
        <v>400</v>
      </c>
      <c r="IO17" s="112">
        <f t="shared" si="24"/>
        <v>400</v>
      </c>
      <c r="IP17" s="112">
        <f t="shared" si="24"/>
        <v>400</v>
      </c>
      <c r="IQ17" s="112">
        <f t="shared" si="24"/>
        <v>400</v>
      </c>
      <c r="IR17" s="112">
        <f t="shared" si="24"/>
        <v>400</v>
      </c>
      <c r="IS17" s="112">
        <f t="shared" si="24"/>
        <v>400</v>
      </c>
      <c r="IT17" s="112">
        <f t="shared" si="24"/>
        <v>400</v>
      </c>
      <c r="IU17" s="112">
        <f t="shared" si="24"/>
        <v>400</v>
      </c>
    </row>
    <row r="18" spans="1:255" s="107" customFormat="1" ht="15.75" x14ac:dyDescent="0.25">
      <c r="A18" s="195" t="s">
        <v>117</v>
      </c>
      <c r="B18" s="124" t="s">
        <v>159</v>
      </c>
      <c r="C18" s="124" t="s">
        <v>160</v>
      </c>
      <c r="D18" s="125" t="s">
        <v>152</v>
      </c>
      <c r="E18" s="126">
        <v>65000</v>
      </c>
      <c r="F18" s="127">
        <v>0</v>
      </c>
      <c r="G18" s="128">
        <v>7.6499999999999999E-2</v>
      </c>
      <c r="H18" s="126">
        <v>400</v>
      </c>
      <c r="I18" s="129">
        <v>42370</v>
      </c>
      <c r="J18" s="130">
        <v>44196</v>
      </c>
      <c r="K18" s="131"/>
      <c r="L18" s="132">
        <f t="shared" si="13"/>
        <v>5942.8698630136987</v>
      </c>
      <c r="M18" s="132">
        <f t="shared" si="13"/>
        <v>5559.4589041095896</v>
      </c>
      <c r="N18" s="132">
        <f t="shared" si="13"/>
        <v>5942.8698630136987</v>
      </c>
      <c r="O18" s="132">
        <f t="shared" si="13"/>
        <v>5751.1643835616433</v>
      </c>
      <c r="P18" s="132">
        <f t="shared" si="13"/>
        <v>5942.8698630136987</v>
      </c>
      <c r="Q18" s="132">
        <f t="shared" si="13"/>
        <v>5751.1643835616433</v>
      </c>
      <c r="R18" s="132">
        <f t="shared" si="13"/>
        <v>5942.8698630136987</v>
      </c>
      <c r="S18" s="132">
        <f t="shared" si="13"/>
        <v>5942.8698630136987</v>
      </c>
      <c r="T18" s="132">
        <f t="shared" si="13"/>
        <v>5751.1643835616433</v>
      </c>
      <c r="U18" s="132">
        <f t="shared" si="13"/>
        <v>5942.8698630136987</v>
      </c>
      <c r="V18" s="132">
        <f t="shared" si="13"/>
        <v>5751.1643835616433</v>
      </c>
      <c r="W18" s="132">
        <f t="shared" si="13"/>
        <v>5942.8698630136987</v>
      </c>
      <c r="X18" s="132">
        <f t="shared" si="13"/>
        <v>5942.8698630136987</v>
      </c>
      <c r="Y18" s="132">
        <f t="shared" si="13"/>
        <v>5367.7534246575342</v>
      </c>
      <c r="Z18" s="132">
        <f t="shared" si="13"/>
        <v>5942.8698630136987</v>
      </c>
      <c r="AA18" s="132">
        <f t="shared" si="13"/>
        <v>5751.1643835616433</v>
      </c>
      <c r="AB18" s="132">
        <f t="shared" ref="AB18:AQ33" si="30">IF($D18="PT",IF(AND($I18&lt;=AB$5,$J18&gt;AB$6),$E18*$F18,IF(AND($I18&gt;AB$5,$I18&lt;=AB$6),(AB$6-$I18+1)/AB$4*$E18*$F18,IF(AND($J18&gt;=AB$5,$J18&lt;=AB$6),($J18-AB$5+1)/AB$4*$E18*$F18,0)))*(1+$G18),IF(AND($I18&lt;=AB$5,$J18&gt;AB$6),AB$4/365*$E18,IF(AND($I18&gt;AB$5,$I18&lt;=AB$6),(AB$6-$I18+1)/365*$E18,IF(AND($J18&gt;=AB$5,$J18&lt;=AB$6),($J18-AB$5+1)/365*$E18,0)))*(1+$G18))</f>
        <v>5942.8698630136987</v>
      </c>
      <c r="AC18" s="132">
        <f t="shared" si="30"/>
        <v>5751.1643835616433</v>
      </c>
      <c r="AD18" s="132">
        <f t="shared" si="30"/>
        <v>5942.8698630136987</v>
      </c>
      <c r="AE18" s="132">
        <f t="shared" si="30"/>
        <v>5942.8698630136987</v>
      </c>
      <c r="AF18" s="132">
        <f t="shared" si="30"/>
        <v>5751.1643835616433</v>
      </c>
      <c r="AG18" s="132">
        <f t="shared" si="30"/>
        <v>5942.8698630136987</v>
      </c>
      <c r="AH18" s="132">
        <f t="shared" si="30"/>
        <v>5751.1643835616433</v>
      </c>
      <c r="AI18" s="132">
        <f t="shared" si="30"/>
        <v>5942.8698630136987</v>
      </c>
      <c r="AJ18" s="132">
        <f t="shared" si="30"/>
        <v>5942.8698630136987</v>
      </c>
      <c r="AK18" s="132">
        <f t="shared" si="30"/>
        <v>5367.7534246575342</v>
      </c>
      <c r="AL18" s="132">
        <f t="shared" si="30"/>
        <v>5942.8698630136987</v>
      </c>
      <c r="AM18" s="132">
        <f t="shared" si="30"/>
        <v>5751.1643835616433</v>
      </c>
      <c r="AN18" s="132">
        <f t="shared" si="30"/>
        <v>5942.8698630136987</v>
      </c>
      <c r="AO18" s="132">
        <f t="shared" si="30"/>
        <v>5751.1643835616433</v>
      </c>
      <c r="AP18" s="132">
        <f t="shared" si="30"/>
        <v>5942.8698630136987</v>
      </c>
      <c r="AQ18" s="132">
        <f t="shared" si="30"/>
        <v>5942.8698630136987</v>
      </c>
      <c r="AR18" s="132">
        <f t="shared" ref="AR18:BP32" si="31">IF($D18="PT",IF(AND($I18&lt;=AR$5,$J18&gt;AR$6),$E18*$F18,IF(AND($I18&gt;AR$5,$I18&lt;=AR$6),(AR$6-$I18+1)/AR$4*$E18*$F18,IF(AND($J18&gt;=AR$5,$J18&lt;=AR$6),($J18-AR$5+1)/AR$4*$E18*$F18,0)))*(1+$G18),IF(AND($I18&lt;=AR$5,$J18&gt;AR$6),AR$4/365*$E18,IF(AND($I18&gt;AR$5,$I18&lt;=AR$6),(AR$6-$I18+1)/365*$E18,IF(AND($J18&gt;=AR$5,$J18&lt;=AR$6),($J18-AR$5+1)/365*$E18,0)))*(1+$G18))</f>
        <v>5751.1643835616433</v>
      </c>
      <c r="AS18" s="132">
        <f t="shared" si="31"/>
        <v>5942.8698630136987</v>
      </c>
      <c r="AT18" s="132">
        <f t="shared" si="31"/>
        <v>5751.1643835616433</v>
      </c>
      <c r="AU18" s="132">
        <f t="shared" si="31"/>
        <v>5942.8698630136987</v>
      </c>
      <c r="AV18" s="132">
        <f t="shared" si="31"/>
        <v>5942.8698630136987</v>
      </c>
      <c r="AW18" s="132">
        <f t="shared" si="31"/>
        <v>5367.7534246575342</v>
      </c>
      <c r="AX18" s="132">
        <f t="shared" si="31"/>
        <v>5942.8698630136987</v>
      </c>
      <c r="AY18" s="132">
        <f t="shared" si="31"/>
        <v>5751.1643835616433</v>
      </c>
      <c r="AZ18" s="132">
        <f t="shared" si="31"/>
        <v>5942.8698630136987</v>
      </c>
      <c r="BA18" s="132">
        <f t="shared" si="31"/>
        <v>5751.1643835616433</v>
      </c>
      <c r="BB18" s="132">
        <f t="shared" si="31"/>
        <v>5942.8698630136987</v>
      </c>
      <c r="BC18" s="132">
        <f t="shared" si="31"/>
        <v>5942.8698630136987</v>
      </c>
      <c r="BD18" s="132">
        <f t="shared" si="31"/>
        <v>5751.1643835616433</v>
      </c>
      <c r="BE18" s="132">
        <f t="shared" si="31"/>
        <v>5942.8698630136987</v>
      </c>
      <c r="BF18" s="132">
        <f t="shared" si="31"/>
        <v>5751.1643835616433</v>
      </c>
      <c r="BG18" s="132">
        <f t="shared" si="31"/>
        <v>5942.8698630136987</v>
      </c>
      <c r="BH18" s="132">
        <f t="shared" si="31"/>
        <v>5942.8698630136987</v>
      </c>
      <c r="BI18" s="132">
        <f t="shared" si="31"/>
        <v>5559.4589041095896</v>
      </c>
      <c r="BJ18" s="132">
        <f t="shared" si="31"/>
        <v>5942.8698630136987</v>
      </c>
      <c r="BK18" s="132">
        <f t="shared" si="31"/>
        <v>5751.1643835616433</v>
      </c>
      <c r="BL18" s="132">
        <f t="shared" si="31"/>
        <v>5942.8698630136987</v>
      </c>
      <c r="BM18" s="132">
        <f t="shared" si="31"/>
        <v>5751.1643835616433</v>
      </c>
      <c r="BN18" s="132">
        <f t="shared" si="31"/>
        <v>5942.8698630136987</v>
      </c>
      <c r="BO18" s="132">
        <f t="shared" si="31"/>
        <v>5942.8698630136987</v>
      </c>
      <c r="BP18" s="132">
        <f t="shared" si="31"/>
        <v>5751.1643835616433</v>
      </c>
      <c r="BQ18" s="132">
        <f t="shared" si="28"/>
        <v>5942.8698630136987</v>
      </c>
      <c r="BR18" s="132">
        <f t="shared" si="28"/>
        <v>5751.1643835616433</v>
      </c>
      <c r="BS18" s="132">
        <f t="shared" si="28"/>
        <v>5942.8698630136987</v>
      </c>
      <c r="BU18" s="132">
        <f t="shared" si="29"/>
        <v>1</v>
      </c>
      <c r="BV18" s="132">
        <f t="shared" si="29"/>
        <v>1</v>
      </c>
      <c r="BW18" s="132">
        <f t="shared" si="29"/>
        <v>1</v>
      </c>
      <c r="BX18" s="132">
        <f t="shared" si="29"/>
        <v>1</v>
      </c>
      <c r="BY18" s="132">
        <f t="shared" si="29"/>
        <v>1</v>
      </c>
      <c r="BZ18" s="132">
        <f t="shared" si="29"/>
        <v>1</v>
      </c>
      <c r="CA18" s="132">
        <f t="shared" si="29"/>
        <v>1</v>
      </c>
      <c r="CB18" s="132">
        <f t="shared" si="29"/>
        <v>1</v>
      </c>
      <c r="CC18" s="132">
        <f t="shared" si="29"/>
        <v>1</v>
      </c>
      <c r="CD18" s="132">
        <f t="shared" si="29"/>
        <v>1</v>
      </c>
      <c r="CE18" s="132">
        <f t="shared" si="29"/>
        <v>1</v>
      </c>
      <c r="CF18" s="132">
        <f t="shared" si="29"/>
        <v>1</v>
      </c>
      <c r="CG18" s="132">
        <f t="shared" si="29"/>
        <v>1</v>
      </c>
      <c r="CH18" s="132">
        <f t="shared" si="29"/>
        <v>1</v>
      </c>
      <c r="CI18" s="132">
        <f t="shared" si="29"/>
        <v>1</v>
      </c>
      <c r="CJ18" s="132">
        <f t="shared" si="25"/>
        <v>1</v>
      </c>
      <c r="CK18" s="132">
        <f t="shared" si="25"/>
        <v>1</v>
      </c>
      <c r="CL18" s="132">
        <f t="shared" si="25"/>
        <v>1</v>
      </c>
      <c r="CM18" s="132">
        <f t="shared" si="25"/>
        <v>1</v>
      </c>
      <c r="CN18" s="132">
        <f t="shared" si="25"/>
        <v>1</v>
      </c>
      <c r="CO18" s="132">
        <f t="shared" si="25"/>
        <v>1</v>
      </c>
      <c r="CP18" s="132">
        <f t="shared" si="25"/>
        <v>1</v>
      </c>
      <c r="CQ18" s="132">
        <f t="shared" si="25"/>
        <v>1</v>
      </c>
      <c r="CR18" s="132">
        <f t="shared" si="25"/>
        <v>1</v>
      </c>
      <c r="CS18" s="132">
        <f t="shared" si="25"/>
        <v>1</v>
      </c>
      <c r="CT18" s="132">
        <f t="shared" si="25"/>
        <v>1</v>
      </c>
      <c r="CU18" s="132">
        <f t="shared" si="25"/>
        <v>1</v>
      </c>
      <c r="CV18" s="132">
        <f t="shared" si="25"/>
        <v>1</v>
      </c>
      <c r="CW18" s="132">
        <f t="shared" si="25"/>
        <v>1</v>
      </c>
      <c r="CX18" s="132">
        <f t="shared" si="25"/>
        <v>1</v>
      </c>
      <c r="CY18" s="132">
        <f t="shared" si="25"/>
        <v>1</v>
      </c>
      <c r="CZ18" s="132">
        <f t="shared" si="26"/>
        <v>1</v>
      </c>
      <c r="DA18" s="132">
        <f t="shared" si="26"/>
        <v>1</v>
      </c>
      <c r="DB18" s="132">
        <f t="shared" si="26"/>
        <v>1</v>
      </c>
      <c r="DC18" s="132">
        <f t="shared" si="26"/>
        <v>1</v>
      </c>
      <c r="DD18" s="132">
        <f t="shared" si="26"/>
        <v>1</v>
      </c>
      <c r="DE18" s="132">
        <f t="shared" si="26"/>
        <v>1</v>
      </c>
      <c r="DF18" s="132">
        <f t="shared" si="26"/>
        <v>1</v>
      </c>
      <c r="DG18" s="132">
        <f t="shared" si="26"/>
        <v>1</v>
      </c>
      <c r="DH18" s="132">
        <f t="shared" si="26"/>
        <v>1</v>
      </c>
      <c r="DI18" s="132">
        <f t="shared" si="26"/>
        <v>1</v>
      </c>
      <c r="DJ18" s="132">
        <f t="shared" si="26"/>
        <v>1</v>
      </c>
      <c r="DK18" s="132">
        <f t="shared" si="26"/>
        <v>1</v>
      </c>
      <c r="DL18" s="132">
        <f t="shared" si="26"/>
        <v>1</v>
      </c>
      <c r="DM18" s="132">
        <f t="shared" si="26"/>
        <v>1</v>
      </c>
      <c r="DN18" s="132">
        <f t="shared" si="26"/>
        <v>1</v>
      </c>
      <c r="DO18" s="132">
        <f t="shared" si="26"/>
        <v>1</v>
      </c>
      <c r="DP18" s="132">
        <f t="shared" si="27"/>
        <v>1</v>
      </c>
      <c r="DQ18" s="132">
        <f t="shared" si="27"/>
        <v>1</v>
      </c>
      <c r="DR18" s="132">
        <f t="shared" si="27"/>
        <v>1</v>
      </c>
      <c r="DS18" s="132">
        <f t="shared" si="27"/>
        <v>1</v>
      </c>
      <c r="DT18" s="132">
        <f t="shared" si="27"/>
        <v>1</v>
      </c>
      <c r="DU18" s="132">
        <f t="shared" si="27"/>
        <v>1</v>
      </c>
      <c r="DV18" s="132">
        <f t="shared" si="27"/>
        <v>1</v>
      </c>
      <c r="DW18" s="132">
        <f t="shared" si="27"/>
        <v>1</v>
      </c>
      <c r="DX18" s="132">
        <f t="shared" si="27"/>
        <v>1</v>
      </c>
      <c r="DY18" s="132">
        <f t="shared" si="27"/>
        <v>1</v>
      </c>
      <c r="DZ18" s="132">
        <f t="shared" si="27"/>
        <v>1</v>
      </c>
      <c r="EA18" s="132">
        <f t="shared" si="27"/>
        <v>1</v>
      </c>
      <c r="EB18" s="132">
        <f t="shared" si="27"/>
        <v>1</v>
      </c>
      <c r="ED18" s="133">
        <f t="shared" si="17"/>
        <v>1</v>
      </c>
      <c r="EE18" s="133">
        <f t="shared" si="17"/>
        <v>1.0000000000000002</v>
      </c>
      <c r="EF18" s="133">
        <f t="shared" si="17"/>
        <v>1</v>
      </c>
      <c r="EG18" s="133">
        <f t="shared" si="17"/>
        <v>1</v>
      </c>
      <c r="EH18" s="133">
        <f t="shared" si="17"/>
        <v>1</v>
      </c>
      <c r="EI18" s="133">
        <f t="shared" si="17"/>
        <v>1</v>
      </c>
      <c r="EJ18" s="133">
        <f t="shared" si="17"/>
        <v>1</v>
      </c>
      <c r="EK18" s="133">
        <f t="shared" si="17"/>
        <v>1</v>
      </c>
      <c r="EL18" s="133">
        <f t="shared" si="17"/>
        <v>1</v>
      </c>
      <c r="EM18" s="133">
        <f t="shared" si="17"/>
        <v>1</v>
      </c>
      <c r="EN18" s="133">
        <f t="shared" si="17"/>
        <v>1</v>
      </c>
      <c r="EO18" s="133">
        <f t="shared" si="17"/>
        <v>1</v>
      </c>
      <c r="EP18" s="133">
        <f t="shared" si="17"/>
        <v>1</v>
      </c>
      <c r="EQ18" s="133">
        <f t="shared" si="17"/>
        <v>1</v>
      </c>
      <c r="ER18" s="133">
        <f t="shared" si="17"/>
        <v>1</v>
      </c>
      <c r="ES18" s="133">
        <f t="shared" si="17"/>
        <v>1</v>
      </c>
      <c r="ET18" s="133">
        <f t="shared" si="18"/>
        <v>1</v>
      </c>
      <c r="EU18" s="133">
        <f t="shared" si="18"/>
        <v>1</v>
      </c>
      <c r="EV18" s="133">
        <f t="shared" si="18"/>
        <v>1</v>
      </c>
      <c r="EW18" s="133">
        <f t="shared" si="18"/>
        <v>1</v>
      </c>
      <c r="EX18" s="133">
        <f t="shared" si="18"/>
        <v>1</v>
      </c>
      <c r="EY18" s="133">
        <f t="shared" si="18"/>
        <v>1</v>
      </c>
      <c r="EZ18" s="133">
        <f t="shared" si="18"/>
        <v>1</v>
      </c>
      <c r="FA18" s="133">
        <f t="shared" si="18"/>
        <v>1</v>
      </c>
      <c r="FB18" s="133">
        <f t="shared" si="18"/>
        <v>1</v>
      </c>
      <c r="FC18" s="133">
        <f t="shared" si="18"/>
        <v>1</v>
      </c>
      <c r="FD18" s="133">
        <f t="shared" si="18"/>
        <v>1</v>
      </c>
      <c r="FE18" s="133">
        <f t="shared" si="18"/>
        <v>1</v>
      </c>
      <c r="FF18" s="133">
        <f t="shared" si="18"/>
        <v>1</v>
      </c>
      <c r="FG18" s="133">
        <f t="shared" si="18"/>
        <v>1</v>
      </c>
      <c r="FH18" s="133">
        <f t="shared" si="18"/>
        <v>1</v>
      </c>
      <c r="FI18" s="133">
        <f t="shared" si="18"/>
        <v>1</v>
      </c>
      <c r="FJ18" s="133">
        <f t="shared" si="19"/>
        <v>1</v>
      </c>
      <c r="FK18" s="133">
        <f t="shared" si="19"/>
        <v>1</v>
      </c>
      <c r="FL18" s="133">
        <f t="shared" si="19"/>
        <v>1</v>
      </c>
      <c r="FM18" s="133">
        <f t="shared" si="19"/>
        <v>1</v>
      </c>
      <c r="FN18" s="133">
        <f t="shared" si="19"/>
        <v>1</v>
      </c>
      <c r="FO18" s="133">
        <f t="shared" si="19"/>
        <v>1</v>
      </c>
      <c r="FP18" s="133">
        <f t="shared" si="19"/>
        <v>1</v>
      </c>
      <c r="FQ18" s="133">
        <f t="shared" si="19"/>
        <v>1</v>
      </c>
      <c r="FR18" s="133">
        <f t="shared" si="19"/>
        <v>1</v>
      </c>
      <c r="FS18" s="133">
        <f t="shared" si="19"/>
        <v>1</v>
      </c>
      <c r="FT18" s="133">
        <f t="shared" si="19"/>
        <v>1</v>
      </c>
      <c r="FU18" s="133">
        <f t="shared" si="19"/>
        <v>1</v>
      </c>
      <c r="FV18" s="133">
        <f t="shared" si="19"/>
        <v>1</v>
      </c>
      <c r="FW18" s="133">
        <f t="shared" si="19"/>
        <v>1</v>
      </c>
      <c r="FX18" s="133">
        <f t="shared" si="19"/>
        <v>1</v>
      </c>
      <c r="FY18" s="133">
        <f t="shared" si="20"/>
        <v>1</v>
      </c>
      <c r="FZ18" s="133">
        <f t="shared" si="20"/>
        <v>1</v>
      </c>
      <c r="GA18" s="133">
        <f t="shared" si="20"/>
        <v>1.0000000000000002</v>
      </c>
      <c r="GB18" s="133">
        <f t="shared" si="20"/>
        <v>1</v>
      </c>
      <c r="GC18" s="133">
        <f t="shared" si="20"/>
        <v>1</v>
      </c>
      <c r="GD18" s="133">
        <f t="shared" si="20"/>
        <v>1</v>
      </c>
      <c r="GE18" s="133">
        <f t="shared" si="20"/>
        <v>1</v>
      </c>
      <c r="GF18" s="133">
        <f t="shared" si="20"/>
        <v>1</v>
      </c>
      <c r="GG18" s="133">
        <f t="shared" si="20"/>
        <v>1</v>
      </c>
      <c r="GH18" s="133">
        <f t="shared" si="20"/>
        <v>1</v>
      </c>
      <c r="GI18" s="133">
        <f t="shared" si="20"/>
        <v>1</v>
      </c>
      <c r="GJ18" s="133">
        <f t="shared" si="20"/>
        <v>1</v>
      </c>
      <c r="GK18" s="133">
        <f t="shared" si="20"/>
        <v>1</v>
      </c>
      <c r="GN18" s="112">
        <f t="shared" si="21"/>
        <v>400</v>
      </c>
      <c r="GO18" s="112">
        <f t="shared" si="21"/>
        <v>400</v>
      </c>
      <c r="GP18" s="112">
        <f t="shared" si="21"/>
        <v>400</v>
      </c>
      <c r="GQ18" s="112">
        <f t="shared" si="21"/>
        <v>400</v>
      </c>
      <c r="GR18" s="112">
        <f t="shared" si="21"/>
        <v>400</v>
      </c>
      <c r="GS18" s="112">
        <f t="shared" si="21"/>
        <v>400</v>
      </c>
      <c r="GT18" s="112">
        <f t="shared" si="21"/>
        <v>400</v>
      </c>
      <c r="GU18" s="112">
        <f t="shared" si="21"/>
        <v>400</v>
      </c>
      <c r="GV18" s="112">
        <f t="shared" si="21"/>
        <v>400</v>
      </c>
      <c r="GW18" s="112">
        <f t="shared" si="21"/>
        <v>400</v>
      </c>
      <c r="GX18" s="112">
        <f t="shared" si="21"/>
        <v>400</v>
      </c>
      <c r="GY18" s="112">
        <f t="shared" si="21"/>
        <v>400</v>
      </c>
      <c r="GZ18" s="112">
        <f t="shared" si="21"/>
        <v>400</v>
      </c>
      <c r="HA18" s="112">
        <f t="shared" si="21"/>
        <v>400</v>
      </c>
      <c r="HB18" s="112">
        <f t="shared" si="21"/>
        <v>400</v>
      </c>
      <c r="HC18" s="112">
        <f t="shared" si="21"/>
        <v>400</v>
      </c>
      <c r="HD18" s="112">
        <f t="shared" si="22"/>
        <v>400</v>
      </c>
      <c r="HE18" s="112">
        <f t="shared" si="22"/>
        <v>400</v>
      </c>
      <c r="HF18" s="112">
        <f t="shared" si="22"/>
        <v>400</v>
      </c>
      <c r="HG18" s="112">
        <f t="shared" si="22"/>
        <v>400</v>
      </c>
      <c r="HH18" s="112">
        <f t="shared" si="22"/>
        <v>400</v>
      </c>
      <c r="HI18" s="112">
        <f t="shared" si="22"/>
        <v>400</v>
      </c>
      <c r="HJ18" s="112">
        <f t="shared" si="22"/>
        <v>400</v>
      </c>
      <c r="HK18" s="112">
        <f t="shared" si="22"/>
        <v>400</v>
      </c>
      <c r="HL18" s="112">
        <f t="shared" si="22"/>
        <v>400</v>
      </c>
      <c r="HM18" s="112">
        <f t="shared" si="22"/>
        <v>400</v>
      </c>
      <c r="HN18" s="112">
        <f t="shared" si="22"/>
        <v>400</v>
      </c>
      <c r="HO18" s="112">
        <f t="shared" si="22"/>
        <v>400</v>
      </c>
      <c r="HP18" s="112">
        <f t="shared" si="22"/>
        <v>400</v>
      </c>
      <c r="HQ18" s="112">
        <f t="shared" si="22"/>
        <v>400</v>
      </c>
      <c r="HR18" s="112">
        <f t="shared" si="22"/>
        <v>400</v>
      </c>
      <c r="HS18" s="112">
        <f t="shared" si="22"/>
        <v>400</v>
      </c>
      <c r="HT18" s="112">
        <f t="shared" si="23"/>
        <v>400</v>
      </c>
      <c r="HU18" s="112">
        <f t="shared" si="23"/>
        <v>400</v>
      </c>
      <c r="HV18" s="112">
        <f t="shared" si="23"/>
        <v>400</v>
      </c>
      <c r="HW18" s="112">
        <f t="shared" si="23"/>
        <v>400</v>
      </c>
      <c r="HX18" s="112">
        <f t="shared" si="23"/>
        <v>400</v>
      </c>
      <c r="HY18" s="112">
        <f t="shared" si="23"/>
        <v>400</v>
      </c>
      <c r="HZ18" s="112">
        <f t="shared" si="23"/>
        <v>400</v>
      </c>
      <c r="IA18" s="112">
        <f t="shared" si="23"/>
        <v>400</v>
      </c>
      <c r="IB18" s="112">
        <f t="shared" si="23"/>
        <v>400</v>
      </c>
      <c r="IC18" s="112">
        <f t="shared" si="23"/>
        <v>400</v>
      </c>
      <c r="ID18" s="112">
        <f t="shared" si="23"/>
        <v>400</v>
      </c>
      <c r="IE18" s="112">
        <f t="shared" si="23"/>
        <v>400</v>
      </c>
      <c r="IF18" s="112">
        <f t="shared" si="23"/>
        <v>400</v>
      </c>
      <c r="IG18" s="112">
        <f t="shared" si="23"/>
        <v>400</v>
      </c>
      <c r="IH18" s="112">
        <f t="shared" si="23"/>
        <v>400</v>
      </c>
      <c r="II18" s="112">
        <f t="shared" si="24"/>
        <v>400</v>
      </c>
      <c r="IJ18" s="112">
        <f t="shared" si="24"/>
        <v>400</v>
      </c>
      <c r="IK18" s="112">
        <f t="shared" si="24"/>
        <v>400</v>
      </c>
      <c r="IL18" s="112">
        <f t="shared" si="24"/>
        <v>400</v>
      </c>
      <c r="IM18" s="112">
        <f t="shared" si="24"/>
        <v>400</v>
      </c>
      <c r="IN18" s="112">
        <f t="shared" si="24"/>
        <v>400</v>
      </c>
      <c r="IO18" s="112">
        <f t="shared" si="24"/>
        <v>400</v>
      </c>
      <c r="IP18" s="112">
        <f t="shared" si="24"/>
        <v>400</v>
      </c>
      <c r="IQ18" s="112">
        <f t="shared" si="24"/>
        <v>400</v>
      </c>
      <c r="IR18" s="112">
        <f t="shared" si="24"/>
        <v>400</v>
      </c>
      <c r="IS18" s="112">
        <f t="shared" si="24"/>
        <v>400</v>
      </c>
      <c r="IT18" s="112">
        <f t="shared" si="24"/>
        <v>400</v>
      </c>
      <c r="IU18" s="112">
        <f t="shared" si="24"/>
        <v>400</v>
      </c>
    </row>
    <row r="19" spans="1:255" s="107" customFormat="1" ht="15.75" x14ac:dyDescent="0.25">
      <c r="A19" s="195" t="s">
        <v>118</v>
      </c>
      <c r="B19" s="124" t="s">
        <v>161</v>
      </c>
      <c r="C19" s="124" t="s">
        <v>242</v>
      </c>
      <c r="D19" s="125" t="s">
        <v>152</v>
      </c>
      <c r="E19" s="126">
        <v>50000</v>
      </c>
      <c r="F19" s="127">
        <v>0</v>
      </c>
      <c r="G19" s="128">
        <v>7.6499999999999999E-2</v>
      </c>
      <c r="H19" s="126">
        <v>400</v>
      </c>
      <c r="I19" s="129">
        <v>42370</v>
      </c>
      <c r="J19" s="130">
        <v>44196</v>
      </c>
      <c r="K19" s="131"/>
      <c r="L19" s="132">
        <f t="shared" si="13"/>
        <v>4571.4383561643835</v>
      </c>
      <c r="M19" s="132">
        <f t="shared" si="13"/>
        <v>4276.5068493150693</v>
      </c>
      <c r="N19" s="132">
        <f t="shared" si="13"/>
        <v>4571.4383561643835</v>
      </c>
      <c r="O19" s="132">
        <f t="shared" si="13"/>
        <v>4423.9726027397255</v>
      </c>
      <c r="P19" s="132">
        <f t="shared" si="13"/>
        <v>4571.4383561643835</v>
      </c>
      <c r="Q19" s="132">
        <f t="shared" si="13"/>
        <v>4423.9726027397255</v>
      </c>
      <c r="R19" s="132">
        <f t="shared" si="13"/>
        <v>4571.4383561643835</v>
      </c>
      <c r="S19" s="132">
        <f t="shared" si="13"/>
        <v>4571.4383561643835</v>
      </c>
      <c r="T19" s="132">
        <f t="shared" si="13"/>
        <v>4423.9726027397255</v>
      </c>
      <c r="U19" s="132">
        <f t="shared" si="13"/>
        <v>4571.4383561643835</v>
      </c>
      <c r="V19" s="132">
        <f t="shared" si="13"/>
        <v>4423.9726027397255</v>
      </c>
      <c r="W19" s="132">
        <f t="shared" si="13"/>
        <v>4571.4383561643835</v>
      </c>
      <c r="X19" s="132">
        <f t="shared" si="13"/>
        <v>4571.4383561643835</v>
      </c>
      <c r="Y19" s="132">
        <f t="shared" si="13"/>
        <v>4129.0410958904113</v>
      </c>
      <c r="Z19" s="132">
        <f t="shared" si="13"/>
        <v>4571.4383561643835</v>
      </c>
      <c r="AA19" s="132">
        <f t="shared" si="13"/>
        <v>4423.9726027397255</v>
      </c>
      <c r="AB19" s="132">
        <f t="shared" si="30"/>
        <v>4571.4383561643835</v>
      </c>
      <c r="AC19" s="132">
        <f t="shared" si="30"/>
        <v>4423.9726027397255</v>
      </c>
      <c r="AD19" s="132">
        <f t="shared" si="30"/>
        <v>4571.4383561643835</v>
      </c>
      <c r="AE19" s="132">
        <f t="shared" si="30"/>
        <v>4571.4383561643835</v>
      </c>
      <c r="AF19" s="132">
        <f t="shared" si="30"/>
        <v>4423.9726027397255</v>
      </c>
      <c r="AG19" s="132">
        <f t="shared" si="30"/>
        <v>4571.4383561643835</v>
      </c>
      <c r="AH19" s="132">
        <f t="shared" si="30"/>
        <v>4423.9726027397255</v>
      </c>
      <c r="AI19" s="132">
        <f t="shared" si="30"/>
        <v>4571.4383561643835</v>
      </c>
      <c r="AJ19" s="132">
        <f t="shared" si="30"/>
        <v>4571.4383561643835</v>
      </c>
      <c r="AK19" s="132">
        <f t="shared" si="30"/>
        <v>4129.0410958904113</v>
      </c>
      <c r="AL19" s="132">
        <f t="shared" si="30"/>
        <v>4571.4383561643835</v>
      </c>
      <c r="AM19" s="132">
        <f t="shared" si="30"/>
        <v>4423.9726027397255</v>
      </c>
      <c r="AN19" s="132">
        <f t="shared" si="30"/>
        <v>4571.4383561643835</v>
      </c>
      <c r="AO19" s="132">
        <f t="shared" si="30"/>
        <v>4423.9726027397255</v>
      </c>
      <c r="AP19" s="132">
        <f t="shared" si="30"/>
        <v>4571.4383561643835</v>
      </c>
      <c r="AQ19" s="132">
        <f t="shared" si="30"/>
        <v>4571.4383561643835</v>
      </c>
      <c r="AR19" s="132">
        <f t="shared" si="31"/>
        <v>4423.9726027397255</v>
      </c>
      <c r="AS19" s="132">
        <f t="shared" si="31"/>
        <v>4571.4383561643835</v>
      </c>
      <c r="AT19" s="132">
        <f t="shared" si="31"/>
        <v>4423.9726027397255</v>
      </c>
      <c r="AU19" s="132">
        <f t="shared" si="31"/>
        <v>4571.4383561643835</v>
      </c>
      <c r="AV19" s="132">
        <f t="shared" si="31"/>
        <v>4571.4383561643835</v>
      </c>
      <c r="AW19" s="132">
        <f t="shared" si="31"/>
        <v>4129.0410958904113</v>
      </c>
      <c r="AX19" s="132">
        <f t="shared" si="31"/>
        <v>4571.4383561643835</v>
      </c>
      <c r="AY19" s="132">
        <f t="shared" si="31"/>
        <v>4423.9726027397255</v>
      </c>
      <c r="AZ19" s="132">
        <f t="shared" si="31"/>
        <v>4571.4383561643835</v>
      </c>
      <c r="BA19" s="132">
        <f t="shared" si="31"/>
        <v>4423.9726027397255</v>
      </c>
      <c r="BB19" s="132">
        <f t="shared" si="31"/>
        <v>4571.4383561643835</v>
      </c>
      <c r="BC19" s="132">
        <f t="shared" si="31"/>
        <v>4571.4383561643835</v>
      </c>
      <c r="BD19" s="132">
        <f t="shared" si="31"/>
        <v>4423.9726027397255</v>
      </c>
      <c r="BE19" s="132">
        <f t="shared" si="31"/>
        <v>4571.4383561643835</v>
      </c>
      <c r="BF19" s="132">
        <f t="shared" si="31"/>
        <v>4423.9726027397255</v>
      </c>
      <c r="BG19" s="132">
        <f t="shared" si="28"/>
        <v>4571.4383561643835</v>
      </c>
      <c r="BH19" s="132">
        <f t="shared" si="28"/>
        <v>4571.4383561643835</v>
      </c>
      <c r="BI19" s="132">
        <f t="shared" si="28"/>
        <v>4276.5068493150693</v>
      </c>
      <c r="BJ19" s="132">
        <f t="shared" si="28"/>
        <v>4571.4383561643835</v>
      </c>
      <c r="BK19" s="132">
        <f t="shared" si="28"/>
        <v>4423.9726027397255</v>
      </c>
      <c r="BL19" s="132">
        <f t="shared" si="28"/>
        <v>4571.4383561643835</v>
      </c>
      <c r="BM19" s="132">
        <f t="shared" si="28"/>
        <v>4423.9726027397255</v>
      </c>
      <c r="BN19" s="132">
        <f t="shared" si="28"/>
        <v>4571.4383561643835</v>
      </c>
      <c r="BO19" s="132">
        <f t="shared" si="28"/>
        <v>4571.4383561643835</v>
      </c>
      <c r="BP19" s="132">
        <f t="shared" si="28"/>
        <v>4423.9726027397255</v>
      </c>
      <c r="BQ19" s="132">
        <f t="shared" si="28"/>
        <v>4571.4383561643835</v>
      </c>
      <c r="BR19" s="132">
        <f t="shared" si="28"/>
        <v>4423.9726027397255</v>
      </c>
      <c r="BS19" s="132">
        <f t="shared" si="28"/>
        <v>4571.4383561643835</v>
      </c>
      <c r="BU19" s="132">
        <f t="shared" si="29"/>
        <v>1</v>
      </c>
      <c r="BV19" s="132">
        <f t="shared" si="29"/>
        <v>1</v>
      </c>
      <c r="BW19" s="132">
        <f t="shared" si="29"/>
        <v>1</v>
      </c>
      <c r="BX19" s="132">
        <f t="shared" si="29"/>
        <v>1</v>
      </c>
      <c r="BY19" s="132">
        <f t="shared" si="29"/>
        <v>1</v>
      </c>
      <c r="BZ19" s="132">
        <f t="shared" si="29"/>
        <v>1</v>
      </c>
      <c r="CA19" s="132">
        <f t="shared" si="29"/>
        <v>1</v>
      </c>
      <c r="CB19" s="132">
        <f t="shared" si="29"/>
        <v>1</v>
      </c>
      <c r="CC19" s="132">
        <f t="shared" si="29"/>
        <v>1</v>
      </c>
      <c r="CD19" s="132">
        <f t="shared" si="29"/>
        <v>1</v>
      </c>
      <c r="CE19" s="132">
        <f t="shared" si="29"/>
        <v>1</v>
      </c>
      <c r="CF19" s="132">
        <f t="shared" si="29"/>
        <v>1</v>
      </c>
      <c r="CG19" s="132">
        <f t="shared" si="29"/>
        <v>1</v>
      </c>
      <c r="CH19" s="132">
        <f t="shared" si="29"/>
        <v>1</v>
      </c>
      <c r="CI19" s="132">
        <f t="shared" si="29"/>
        <v>1</v>
      </c>
      <c r="CJ19" s="132">
        <f t="shared" si="25"/>
        <v>1</v>
      </c>
      <c r="CK19" s="132">
        <f t="shared" si="25"/>
        <v>1</v>
      </c>
      <c r="CL19" s="132">
        <f t="shared" si="25"/>
        <v>1</v>
      </c>
      <c r="CM19" s="132">
        <f t="shared" si="25"/>
        <v>1</v>
      </c>
      <c r="CN19" s="132">
        <f t="shared" si="25"/>
        <v>1</v>
      </c>
      <c r="CO19" s="132">
        <f t="shared" si="25"/>
        <v>1</v>
      </c>
      <c r="CP19" s="132">
        <f t="shared" si="25"/>
        <v>1</v>
      </c>
      <c r="CQ19" s="132">
        <f t="shared" si="25"/>
        <v>1</v>
      </c>
      <c r="CR19" s="132">
        <f t="shared" si="25"/>
        <v>1</v>
      </c>
      <c r="CS19" s="132">
        <f t="shared" si="25"/>
        <v>1</v>
      </c>
      <c r="CT19" s="132">
        <f t="shared" si="25"/>
        <v>1</v>
      </c>
      <c r="CU19" s="132">
        <f t="shared" si="25"/>
        <v>1</v>
      </c>
      <c r="CV19" s="132">
        <f t="shared" si="25"/>
        <v>1</v>
      </c>
      <c r="CW19" s="132">
        <f t="shared" si="25"/>
        <v>1</v>
      </c>
      <c r="CX19" s="132">
        <f t="shared" si="25"/>
        <v>1</v>
      </c>
      <c r="CY19" s="132">
        <f t="shared" si="25"/>
        <v>1</v>
      </c>
      <c r="CZ19" s="132">
        <f t="shared" si="26"/>
        <v>1</v>
      </c>
      <c r="DA19" s="132">
        <f t="shared" si="26"/>
        <v>1</v>
      </c>
      <c r="DB19" s="132">
        <f t="shared" si="26"/>
        <v>1</v>
      </c>
      <c r="DC19" s="132">
        <f t="shared" si="26"/>
        <v>1</v>
      </c>
      <c r="DD19" s="132">
        <f t="shared" si="26"/>
        <v>1</v>
      </c>
      <c r="DE19" s="132">
        <f t="shared" si="26"/>
        <v>1</v>
      </c>
      <c r="DF19" s="132">
        <f t="shared" si="26"/>
        <v>1</v>
      </c>
      <c r="DG19" s="132">
        <f t="shared" si="26"/>
        <v>1</v>
      </c>
      <c r="DH19" s="132">
        <f t="shared" si="26"/>
        <v>1</v>
      </c>
      <c r="DI19" s="132">
        <f t="shared" si="26"/>
        <v>1</v>
      </c>
      <c r="DJ19" s="132">
        <f t="shared" si="26"/>
        <v>1</v>
      </c>
      <c r="DK19" s="132">
        <f t="shared" si="26"/>
        <v>1</v>
      </c>
      <c r="DL19" s="132">
        <f t="shared" si="26"/>
        <v>1</v>
      </c>
      <c r="DM19" s="132">
        <f t="shared" si="26"/>
        <v>1</v>
      </c>
      <c r="DN19" s="132">
        <f t="shared" si="26"/>
        <v>1</v>
      </c>
      <c r="DO19" s="132">
        <f t="shared" si="26"/>
        <v>1</v>
      </c>
      <c r="DP19" s="132">
        <f t="shared" si="27"/>
        <v>1</v>
      </c>
      <c r="DQ19" s="132">
        <f t="shared" si="27"/>
        <v>1</v>
      </c>
      <c r="DR19" s="132">
        <f t="shared" si="27"/>
        <v>1</v>
      </c>
      <c r="DS19" s="132">
        <f t="shared" si="27"/>
        <v>1</v>
      </c>
      <c r="DT19" s="132">
        <f t="shared" si="27"/>
        <v>1</v>
      </c>
      <c r="DU19" s="132">
        <f t="shared" si="27"/>
        <v>1</v>
      </c>
      <c r="DV19" s="132">
        <f t="shared" si="27"/>
        <v>1</v>
      </c>
      <c r="DW19" s="132">
        <f t="shared" si="27"/>
        <v>1</v>
      </c>
      <c r="DX19" s="132">
        <f t="shared" si="27"/>
        <v>1</v>
      </c>
      <c r="DY19" s="132">
        <f t="shared" si="27"/>
        <v>1</v>
      </c>
      <c r="DZ19" s="132">
        <f t="shared" si="27"/>
        <v>1</v>
      </c>
      <c r="EA19" s="132">
        <f t="shared" si="27"/>
        <v>1</v>
      </c>
      <c r="EB19" s="132">
        <f t="shared" si="27"/>
        <v>1</v>
      </c>
      <c r="ED19" s="133">
        <f t="shared" si="17"/>
        <v>1</v>
      </c>
      <c r="EE19" s="133">
        <f t="shared" si="17"/>
        <v>1.0000000000000002</v>
      </c>
      <c r="EF19" s="133">
        <f t="shared" si="17"/>
        <v>1</v>
      </c>
      <c r="EG19" s="133">
        <f t="shared" si="17"/>
        <v>1</v>
      </c>
      <c r="EH19" s="133">
        <f t="shared" si="17"/>
        <v>1</v>
      </c>
      <c r="EI19" s="133">
        <f t="shared" si="17"/>
        <v>1</v>
      </c>
      <c r="EJ19" s="133">
        <f t="shared" si="17"/>
        <v>1</v>
      </c>
      <c r="EK19" s="133">
        <f t="shared" si="17"/>
        <v>1</v>
      </c>
      <c r="EL19" s="133">
        <f t="shared" si="17"/>
        <v>1</v>
      </c>
      <c r="EM19" s="133">
        <f t="shared" si="17"/>
        <v>1</v>
      </c>
      <c r="EN19" s="133">
        <f t="shared" si="17"/>
        <v>1</v>
      </c>
      <c r="EO19" s="133">
        <f t="shared" si="17"/>
        <v>1</v>
      </c>
      <c r="EP19" s="133">
        <f t="shared" si="17"/>
        <v>1</v>
      </c>
      <c r="EQ19" s="133">
        <f t="shared" si="17"/>
        <v>1</v>
      </c>
      <c r="ER19" s="133">
        <f t="shared" si="17"/>
        <v>1</v>
      </c>
      <c r="ES19" s="133">
        <f t="shared" si="17"/>
        <v>1</v>
      </c>
      <c r="ET19" s="133">
        <f t="shared" si="18"/>
        <v>1</v>
      </c>
      <c r="EU19" s="133">
        <f t="shared" si="18"/>
        <v>1</v>
      </c>
      <c r="EV19" s="133">
        <f t="shared" si="18"/>
        <v>1</v>
      </c>
      <c r="EW19" s="133">
        <f t="shared" si="18"/>
        <v>1</v>
      </c>
      <c r="EX19" s="133">
        <f t="shared" si="18"/>
        <v>1</v>
      </c>
      <c r="EY19" s="133">
        <f t="shared" si="18"/>
        <v>1</v>
      </c>
      <c r="EZ19" s="133">
        <f t="shared" si="18"/>
        <v>1</v>
      </c>
      <c r="FA19" s="133">
        <f t="shared" si="18"/>
        <v>1</v>
      </c>
      <c r="FB19" s="133">
        <f t="shared" si="18"/>
        <v>1</v>
      </c>
      <c r="FC19" s="133">
        <f t="shared" si="18"/>
        <v>1</v>
      </c>
      <c r="FD19" s="133">
        <f t="shared" si="18"/>
        <v>1</v>
      </c>
      <c r="FE19" s="133">
        <f t="shared" si="18"/>
        <v>1</v>
      </c>
      <c r="FF19" s="133">
        <f t="shared" si="18"/>
        <v>1</v>
      </c>
      <c r="FG19" s="133">
        <f t="shared" si="18"/>
        <v>1</v>
      </c>
      <c r="FH19" s="133">
        <f t="shared" si="18"/>
        <v>1</v>
      </c>
      <c r="FI19" s="133">
        <f t="shared" si="18"/>
        <v>1</v>
      </c>
      <c r="FJ19" s="133">
        <f t="shared" si="19"/>
        <v>1</v>
      </c>
      <c r="FK19" s="133">
        <f t="shared" si="19"/>
        <v>1</v>
      </c>
      <c r="FL19" s="133">
        <f t="shared" si="19"/>
        <v>1</v>
      </c>
      <c r="FM19" s="133">
        <f t="shared" si="19"/>
        <v>1</v>
      </c>
      <c r="FN19" s="133">
        <f t="shared" si="19"/>
        <v>1</v>
      </c>
      <c r="FO19" s="133">
        <f t="shared" si="19"/>
        <v>1</v>
      </c>
      <c r="FP19" s="133">
        <f t="shared" si="19"/>
        <v>1</v>
      </c>
      <c r="FQ19" s="133">
        <f t="shared" si="19"/>
        <v>1</v>
      </c>
      <c r="FR19" s="133">
        <f t="shared" si="19"/>
        <v>1</v>
      </c>
      <c r="FS19" s="133">
        <f t="shared" si="19"/>
        <v>1</v>
      </c>
      <c r="FT19" s="133">
        <f t="shared" si="19"/>
        <v>1</v>
      </c>
      <c r="FU19" s="133">
        <f t="shared" si="19"/>
        <v>1</v>
      </c>
      <c r="FV19" s="133">
        <f t="shared" si="19"/>
        <v>1</v>
      </c>
      <c r="FW19" s="133">
        <f t="shared" si="19"/>
        <v>1</v>
      </c>
      <c r="FX19" s="133">
        <f t="shared" si="19"/>
        <v>1</v>
      </c>
      <c r="FY19" s="133">
        <f t="shared" si="20"/>
        <v>1</v>
      </c>
      <c r="FZ19" s="133">
        <f t="shared" si="20"/>
        <v>1</v>
      </c>
      <c r="GA19" s="133">
        <f t="shared" si="20"/>
        <v>1.0000000000000002</v>
      </c>
      <c r="GB19" s="133">
        <f t="shared" si="20"/>
        <v>1</v>
      </c>
      <c r="GC19" s="133">
        <f t="shared" si="20"/>
        <v>1</v>
      </c>
      <c r="GD19" s="133">
        <f t="shared" si="20"/>
        <v>1</v>
      </c>
      <c r="GE19" s="133">
        <f t="shared" si="20"/>
        <v>1</v>
      </c>
      <c r="GF19" s="133">
        <f t="shared" si="20"/>
        <v>1</v>
      </c>
      <c r="GG19" s="133">
        <f t="shared" si="20"/>
        <v>1</v>
      </c>
      <c r="GH19" s="133">
        <f t="shared" si="20"/>
        <v>1</v>
      </c>
      <c r="GI19" s="133">
        <f t="shared" si="20"/>
        <v>1</v>
      </c>
      <c r="GJ19" s="133">
        <f t="shared" si="20"/>
        <v>1</v>
      </c>
      <c r="GK19" s="133">
        <f t="shared" si="20"/>
        <v>1</v>
      </c>
      <c r="GN19" s="112">
        <f t="shared" si="21"/>
        <v>400</v>
      </c>
      <c r="GO19" s="112">
        <f t="shared" si="21"/>
        <v>400</v>
      </c>
      <c r="GP19" s="112">
        <f t="shared" si="21"/>
        <v>400</v>
      </c>
      <c r="GQ19" s="112">
        <f t="shared" si="21"/>
        <v>400</v>
      </c>
      <c r="GR19" s="112">
        <f t="shared" si="21"/>
        <v>400</v>
      </c>
      <c r="GS19" s="112">
        <f t="shared" si="21"/>
        <v>400</v>
      </c>
      <c r="GT19" s="112">
        <f t="shared" si="21"/>
        <v>400</v>
      </c>
      <c r="GU19" s="112">
        <f t="shared" si="21"/>
        <v>400</v>
      </c>
      <c r="GV19" s="112">
        <f t="shared" si="21"/>
        <v>400</v>
      </c>
      <c r="GW19" s="112">
        <f t="shared" si="21"/>
        <v>400</v>
      </c>
      <c r="GX19" s="112">
        <f t="shared" si="21"/>
        <v>400</v>
      </c>
      <c r="GY19" s="112">
        <f t="shared" si="21"/>
        <v>400</v>
      </c>
      <c r="GZ19" s="112">
        <f t="shared" si="21"/>
        <v>400</v>
      </c>
      <c r="HA19" s="112">
        <f t="shared" si="21"/>
        <v>400</v>
      </c>
      <c r="HB19" s="112">
        <f t="shared" si="21"/>
        <v>400</v>
      </c>
      <c r="HC19" s="112">
        <f t="shared" si="21"/>
        <v>400</v>
      </c>
      <c r="HD19" s="112">
        <f t="shared" si="22"/>
        <v>400</v>
      </c>
      <c r="HE19" s="112">
        <f t="shared" si="22"/>
        <v>400</v>
      </c>
      <c r="HF19" s="112">
        <f t="shared" si="22"/>
        <v>400</v>
      </c>
      <c r="HG19" s="112">
        <f t="shared" si="22"/>
        <v>400</v>
      </c>
      <c r="HH19" s="112">
        <f t="shared" si="22"/>
        <v>400</v>
      </c>
      <c r="HI19" s="112">
        <f t="shared" si="22"/>
        <v>400</v>
      </c>
      <c r="HJ19" s="112">
        <f t="shared" si="22"/>
        <v>400</v>
      </c>
      <c r="HK19" s="112">
        <f t="shared" si="22"/>
        <v>400</v>
      </c>
      <c r="HL19" s="112">
        <f t="shared" si="22"/>
        <v>400</v>
      </c>
      <c r="HM19" s="112">
        <f t="shared" si="22"/>
        <v>400</v>
      </c>
      <c r="HN19" s="112">
        <f t="shared" si="22"/>
        <v>400</v>
      </c>
      <c r="HO19" s="112">
        <f t="shared" si="22"/>
        <v>400</v>
      </c>
      <c r="HP19" s="112">
        <f t="shared" si="22"/>
        <v>400</v>
      </c>
      <c r="HQ19" s="112">
        <f t="shared" si="22"/>
        <v>400</v>
      </c>
      <c r="HR19" s="112">
        <f t="shared" si="22"/>
        <v>400</v>
      </c>
      <c r="HS19" s="112">
        <f t="shared" si="22"/>
        <v>400</v>
      </c>
      <c r="HT19" s="112">
        <f t="shared" si="23"/>
        <v>400</v>
      </c>
      <c r="HU19" s="112">
        <f t="shared" si="23"/>
        <v>400</v>
      </c>
      <c r="HV19" s="112">
        <f t="shared" si="23"/>
        <v>400</v>
      </c>
      <c r="HW19" s="112">
        <f t="shared" si="23"/>
        <v>400</v>
      </c>
      <c r="HX19" s="112">
        <f t="shared" si="23"/>
        <v>400</v>
      </c>
      <c r="HY19" s="112">
        <f t="shared" si="23"/>
        <v>400</v>
      </c>
      <c r="HZ19" s="112">
        <f t="shared" si="23"/>
        <v>400</v>
      </c>
      <c r="IA19" s="112">
        <f t="shared" si="23"/>
        <v>400</v>
      </c>
      <c r="IB19" s="112">
        <f t="shared" si="23"/>
        <v>400</v>
      </c>
      <c r="IC19" s="112">
        <f t="shared" si="23"/>
        <v>400</v>
      </c>
      <c r="ID19" s="112">
        <f t="shared" si="23"/>
        <v>400</v>
      </c>
      <c r="IE19" s="112">
        <f t="shared" si="23"/>
        <v>400</v>
      </c>
      <c r="IF19" s="112">
        <f t="shared" si="23"/>
        <v>400</v>
      </c>
      <c r="IG19" s="112">
        <f t="shared" si="23"/>
        <v>400</v>
      </c>
      <c r="IH19" s="112">
        <f t="shared" si="23"/>
        <v>400</v>
      </c>
      <c r="II19" s="112">
        <f t="shared" si="24"/>
        <v>400</v>
      </c>
      <c r="IJ19" s="112">
        <f t="shared" si="24"/>
        <v>400</v>
      </c>
      <c r="IK19" s="112">
        <f t="shared" si="24"/>
        <v>400</v>
      </c>
      <c r="IL19" s="112">
        <f t="shared" si="24"/>
        <v>400</v>
      </c>
      <c r="IM19" s="112">
        <f t="shared" si="24"/>
        <v>400</v>
      </c>
      <c r="IN19" s="112">
        <f t="shared" si="24"/>
        <v>400</v>
      </c>
      <c r="IO19" s="112">
        <f t="shared" si="24"/>
        <v>400</v>
      </c>
      <c r="IP19" s="112">
        <f t="shared" si="24"/>
        <v>400</v>
      </c>
      <c r="IQ19" s="112">
        <f t="shared" si="24"/>
        <v>400</v>
      </c>
      <c r="IR19" s="112">
        <f t="shared" si="24"/>
        <v>400</v>
      </c>
      <c r="IS19" s="112">
        <f t="shared" si="24"/>
        <v>400</v>
      </c>
      <c r="IT19" s="112">
        <f t="shared" si="24"/>
        <v>400</v>
      </c>
      <c r="IU19" s="112">
        <f t="shared" si="24"/>
        <v>400</v>
      </c>
    </row>
    <row r="20" spans="1:255" s="107" customFormat="1" ht="15.75" x14ac:dyDescent="0.25">
      <c r="A20" s="195" t="s">
        <v>119</v>
      </c>
      <c r="B20" s="124" t="s">
        <v>162</v>
      </c>
      <c r="C20" s="124" t="s">
        <v>243</v>
      </c>
      <c r="D20" s="125" t="s">
        <v>152</v>
      </c>
      <c r="E20" s="126">
        <v>50000</v>
      </c>
      <c r="F20" s="127">
        <v>0</v>
      </c>
      <c r="G20" s="128">
        <v>7.6499999999999999E-2</v>
      </c>
      <c r="H20" s="126">
        <v>400</v>
      </c>
      <c r="I20" s="129">
        <v>42370</v>
      </c>
      <c r="J20" s="130">
        <v>44196</v>
      </c>
      <c r="K20" s="131"/>
      <c r="L20" s="132">
        <f t="shared" si="13"/>
        <v>4571.4383561643835</v>
      </c>
      <c r="M20" s="132">
        <f t="shared" si="13"/>
        <v>4276.5068493150693</v>
      </c>
      <c r="N20" s="132">
        <f t="shared" si="13"/>
        <v>4571.4383561643835</v>
      </c>
      <c r="O20" s="132">
        <f t="shared" si="13"/>
        <v>4423.9726027397255</v>
      </c>
      <c r="P20" s="132">
        <f t="shared" si="13"/>
        <v>4571.4383561643835</v>
      </c>
      <c r="Q20" s="132">
        <f t="shared" si="13"/>
        <v>4423.9726027397255</v>
      </c>
      <c r="R20" s="132">
        <f t="shared" si="13"/>
        <v>4571.4383561643835</v>
      </c>
      <c r="S20" s="132">
        <f t="shared" si="13"/>
        <v>4571.4383561643835</v>
      </c>
      <c r="T20" s="132">
        <f t="shared" si="13"/>
        <v>4423.9726027397255</v>
      </c>
      <c r="U20" s="132">
        <f t="shared" si="13"/>
        <v>4571.4383561643835</v>
      </c>
      <c r="V20" s="132">
        <f t="shared" si="13"/>
        <v>4423.9726027397255</v>
      </c>
      <c r="W20" s="132">
        <f t="shared" si="13"/>
        <v>4571.4383561643835</v>
      </c>
      <c r="X20" s="132">
        <f t="shared" si="13"/>
        <v>4571.4383561643835</v>
      </c>
      <c r="Y20" s="132">
        <f t="shared" si="13"/>
        <v>4129.0410958904113</v>
      </c>
      <c r="Z20" s="132">
        <f t="shared" si="13"/>
        <v>4571.4383561643835</v>
      </c>
      <c r="AA20" s="132">
        <f t="shared" si="13"/>
        <v>4423.9726027397255</v>
      </c>
      <c r="AB20" s="132">
        <f t="shared" si="30"/>
        <v>4571.4383561643835</v>
      </c>
      <c r="AC20" s="132">
        <f t="shared" si="30"/>
        <v>4423.9726027397255</v>
      </c>
      <c r="AD20" s="132">
        <f t="shared" si="30"/>
        <v>4571.4383561643835</v>
      </c>
      <c r="AE20" s="132">
        <f t="shared" si="30"/>
        <v>4571.4383561643835</v>
      </c>
      <c r="AF20" s="132">
        <f t="shared" si="30"/>
        <v>4423.9726027397255</v>
      </c>
      <c r="AG20" s="132">
        <f t="shared" si="30"/>
        <v>4571.4383561643835</v>
      </c>
      <c r="AH20" s="132">
        <f t="shared" si="30"/>
        <v>4423.9726027397255</v>
      </c>
      <c r="AI20" s="132">
        <f t="shared" si="30"/>
        <v>4571.4383561643835</v>
      </c>
      <c r="AJ20" s="132">
        <f t="shared" si="30"/>
        <v>4571.4383561643835</v>
      </c>
      <c r="AK20" s="132">
        <f t="shared" si="30"/>
        <v>4129.0410958904113</v>
      </c>
      <c r="AL20" s="132">
        <f t="shared" si="30"/>
        <v>4571.4383561643835</v>
      </c>
      <c r="AM20" s="132">
        <f t="shared" si="30"/>
        <v>4423.9726027397255</v>
      </c>
      <c r="AN20" s="132">
        <f t="shared" si="30"/>
        <v>4571.4383561643835</v>
      </c>
      <c r="AO20" s="132">
        <f t="shared" si="30"/>
        <v>4423.9726027397255</v>
      </c>
      <c r="AP20" s="132">
        <f t="shared" si="30"/>
        <v>4571.4383561643835</v>
      </c>
      <c r="AQ20" s="132">
        <f t="shared" si="30"/>
        <v>4571.4383561643835</v>
      </c>
      <c r="AR20" s="132">
        <f t="shared" si="31"/>
        <v>4423.9726027397255</v>
      </c>
      <c r="AS20" s="132">
        <f t="shared" si="31"/>
        <v>4571.4383561643835</v>
      </c>
      <c r="AT20" s="132">
        <f t="shared" si="31"/>
        <v>4423.9726027397255</v>
      </c>
      <c r="AU20" s="132">
        <f t="shared" si="31"/>
        <v>4571.4383561643835</v>
      </c>
      <c r="AV20" s="132">
        <f t="shared" si="31"/>
        <v>4571.4383561643835</v>
      </c>
      <c r="AW20" s="132">
        <f t="shared" si="31"/>
        <v>4129.0410958904113</v>
      </c>
      <c r="AX20" s="132">
        <f t="shared" si="31"/>
        <v>4571.4383561643835</v>
      </c>
      <c r="AY20" s="132">
        <f t="shared" si="31"/>
        <v>4423.9726027397255</v>
      </c>
      <c r="AZ20" s="132">
        <f t="shared" si="31"/>
        <v>4571.4383561643835</v>
      </c>
      <c r="BA20" s="132">
        <f t="shared" si="31"/>
        <v>4423.9726027397255</v>
      </c>
      <c r="BB20" s="132">
        <f t="shared" si="31"/>
        <v>4571.4383561643835</v>
      </c>
      <c r="BC20" s="132">
        <f t="shared" si="31"/>
        <v>4571.4383561643835</v>
      </c>
      <c r="BD20" s="132">
        <f t="shared" si="31"/>
        <v>4423.9726027397255</v>
      </c>
      <c r="BE20" s="132">
        <f t="shared" si="31"/>
        <v>4571.4383561643835</v>
      </c>
      <c r="BF20" s="132">
        <f t="shared" si="31"/>
        <v>4423.9726027397255</v>
      </c>
      <c r="BG20" s="132">
        <f t="shared" si="28"/>
        <v>4571.4383561643835</v>
      </c>
      <c r="BH20" s="132">
        <f t="shared" si="28"/>
        <v>4571.4383561643835</v>
      </c>
      <c r="BI20" s="132">
        <f t="shared" si="28"/>
        <v>4276.5068493150693</v>
      </c>
      <c r="BJ20" s="132">
        <f t="shared" si="28"/>
        <v>4571.4383561643835</v>
      </c>
      <c r="BK20" s="132">
        <f t="shared" si="28"/>
        <v>4423.9726027397255</v>
      </c>
      <c r="BL20" s="132">
        <f t="shared" si="28"/>
        <v>4571.4383561643835</v>
      </c>
      <c r="BM20" s="132">
        <f t="shared" si="28"/>
        <v>4423.9726027397255</v>
      </c>
      <c r="BN20" s="132">
        <f t="shared" si="28"/>
        <v>4571.4383561643835</v>
      </c>
      <c r="BO20" s="132">
        <f t="shared" si="28"/>
        <v>4571.4383561643835</v>
      </c>
      <c r="BP20" s="132">
        <f t="shared" si="28"/>
        <v>4423.9726027397255</v>
      </c>
      <c r="BQ20" s="132">
        <f t="shared" si="28"/>
        <v>4571.4383561643835</v>
      </c>
      <c r="BR20" s="132">
        <f t="shared" si="28"/>
        <v>4423.9726027397255</v>
      </c>
      <c r="BS20" s="132">
        <f t="shared" si="28"/>
        <v>4571.4383561643835</v>
      </c>
      <c r="BU20" s="132">
        <f t="shared" si="29"/>
        <v>1</v>
      </c>
      <c r="BV20" s="132">
        <f t="shared" si="29"/>
        <v>1</v>
      </c>
      <c r="BW20" s="132">
        <f t="shared" si="29"/>
        <v>1</v>
      </c>
      <c r="BX20" s="132">
        <f t="shared" si="29"/>
        <v>1</v>
      </c>
      <c r="BY20" s="132">
        <f t="shared" si="29"/>
        <v>1</v>
      </c>
      <c r="BZ20" s="132">
        <f t="shared" si="29"/>
        <v>1</v>
      </c>
      <c r="CA20" s="132">
        <f t="shared" si="29"/>
        <v>1</v>
      </c>
      <c r="CB20" s="132">
        <f t="shared" si="29"/>
        <v>1</v>
      </c>
      <c r="CC20" s="132">
        <f t="shared" si="29"/>
        <v>1</v>
      </c>
      <c r="CD20" s="132">
        <f t="shared" si="29"/>
        <v>1</v>
      </c>
      <c r="CE20" s="132">
        <f t="shared" si="29"/>
        <v>1</v>
      </c>
      <c r="CF20" s="132">
        <f t="shared" si="29"/>
        <v>1</v>
      </c>
      <c r="CG20" s="132">
        <f t="shared" si="29"/>
        <v>1</v>
      </c>
      <c r="CH20" s="132">
        <f t="shared" si="29"/>
        <v>1</v>
      </c>
      <c r="CI20" s="132">
        <f t="shared" si="29"/>
        <v>1</v>
      </c>
      <c r="CJ20" s="132">
        <f t="shared" si="25"/>
        <v>1</v>
      </c>
      <c r="CK20" s="132">
        <f t="shared" si="25"/>
        <v>1</v>
      </c>
      <c r="CL20" s="132">
        <f t="shared" si="25"/>
        <v>1</v>
      </c>
      <c r="CM20" s="132">
        <f t="shared" si="25"/>
        <v>1</v>
      </c>
      <c r="CN20" s="132">
        <f t="shared" si="25"/>
        <v>1</v>
      </c>
      <c r="CO20" s="132">
        <f t="shared" si="25"/>
        <v>1</v>
      </c>
      <c r="CP20" s="132">
        <f t="shared" si="25"/>
        <v>1</v>
      </c>
      <c r="CQ20" s="132">
        <f t="shared" si="25"/>
        <v>1</v>
      </c>
      <c r="CR20" s="132">
        <f t="shared" si="25"/>
        <v>1</v>
      </c>
      <c r="CS20" s="132">
        <f t="shared" si="25"/>
        <v>1</v>
      </c>
      <c r="CT20" s="132">
        <f t="shared" si="25"/>
        <v>1</v>
      </c>
      <c r="CU20" s="132">
        <f t="shared" si="25"/>
        <v>1</v>
      </c>
      <c r="CV20" s="132">
        <f t="shared" si="25"/>
        <v>1</v>
      </c>
      <c r="CW20" s="132">
        <f t="shared" si="25"/>
        <v>1</v>
      </c>
      <c r="CX20" s="132">
        <f t="shared" si="25"/>
        <v>1</v>
      </c>
      <c r="CY20" s="132">
        <f t="shared" si="25"/>
        <v>1</v>
      </c>
      <c r="CZ20" s="132">
        <f t="shared" si="26"/>
        <v>1</v>
      </c>
      <c r="DA20" s="132">
        <f t="shared" si="26"/>
        <v>1</v>
      </c>
      <c r="DB20" s="132">
        <f t="shared" si="26"/>
        <v>1</v>
      </c>
      <c r="DC20" s="132">
        <f t="shared" si="26"/>
        <v>1</v>
      </c>
      <c r="DD20" s="132">
        <f t="shared" si="26"/>
        <v>1</v>
      </c>
      <c r="DE20" s="132">
        <f t="shared" si="26"/>
        <v>1</v>
      </c>
      <c r="DF20" s="132">
        <f t="shared" si="26"/>
        <v>1</v>
      </c>
      <c r="DG20" s="132">
        <f t="shared" si="26"/>
        <v>1</v>
      </c>
      <c r="DH20" s="132">
        <f t="shared" si="26"/>
        <v>1</v>
      </c>
      <c r="DI20" s="132">
        <f t="shared" si="26"/>
        <v>1</v>
      </c>
      <c r="DJ20" s="132">
        <f t="shared" si="26"/>
        <v>1</v>
      </c>
      <c r="DK20" s="132">
        <f t="shared" si="26"/>
        <v>1</v>
      </c>
      <c r="DL20" s="132">
        <f t="shared" si="26"/>
        <v>1</v>
      </c>
      <c r="DM20" s="132">
        <f t="shared" si="26"/>
        <v>1</v>
      </c>
      <c r="DN20" s="132">
        <f t="shared" si="26"/>
        <v>1</v>
      </c>
      <c r="DO20" s="132">
        <f t="shared" si="26"/>
        <v>1</v>
      </c>
      <c r="DP20" s="132">
        <f t="shared" si="27"/>
        <v>1</v>
      </c>
      <c r="DQ20" s="132">
        <f t="shared" si="27"/>
        <v>1</v>
      </c>
      <c r="DR20" s="132">
        <f t="shared" si="27"/>
        <v>1</v>
      </c>
      <c r="DS20" s="132">
        <f t="shared" si="27"/>
        <v>1</v>
      </c>
      <c r="DT20" s="132">
        <f t="shared" si="27"/>
        <v>1</v>
      </c>
      <c r="DU20" s="132">
        <f t="shared" si="27"/>
        <v>1</v>
      </c>
      <c r="DV20" s="132">
        <f t="shared" si="27"/>
        <v>1</v>
      </c>
      <c r="DW20" s="132">
        <f t="shared" si="27"/>
        <v>1</v>
      </c>
      <c r="DX20" s="132">
        <f t="shared" si="27"/>
        <v>1</v>
      </c>
      <c r="DY20" s="132">
        <f t="shared" si="27"/>
        <v>1</v>
      </c>
      <c r="DZ20" s="132">
        <f t="shared" si="27"/>
        <v>1</v>
      </c>
      <c r="EA20" s="132">
        <f t="shared" si="27"/>
        <v>1</v>
      </c>
      <c r="EB20" s="132">
        <f t="shared" si="27"/>
        <v>1</v>
      </c>
      <c r="ED20" s="133">
        <f t="shared" si="17"/>
        <v>1</v>
      </c>
      <c r="EE20" s="133">
        <f t="shared" si="17"/>
        <v>1.0000000000000002</v>
      </c>
      <c r="EF20" s="133">
        <f t="shared" si="17"/>
        <v>1</v>
      </c>
      <c r="EG20" s="133">
        <f t="shared" si="17"/>
        <v>1</v>
      </c>
      <c r="EH20" s="133">
        <f t="shared" si="17"/>
        <v>1</v>
      </c>
      <c r="EI20" s="133">
        <f t="shared" si="17"/>
        <v>1</v>
      </c>
      <c r="EJ20" s="133">
        <f t="shared" si="17"/>
        <v>1</v>
      </c>
      <c r="EK20" s="133">
        <f t="shared" si="17"/>
        <v>1</v>
      </c>
      <c r="EL20" s="133">
        <f t="shared" si="17"/>
        <v>1</v>
      </c>
      <c r="EM20" s="133">
        <f t="shared" si="17"/>
        <v>1</v>
      </c>
      <c r="EN20" s="133">
        <f t="shared" si="17"/>
        <v>1</v>
      </c>
      <c r="EO20" s="133">
        <f t="shared" si="17"/>
        <v>1</v>
      </c>
      <c r="EP20" s="133">
        <f t="shared" si="17"/>
        <v>1</v>
      </c>
      <c r="EQ20" s="133">
        <f t="shared" si="17"/>
        <v>1</v>
      </c>
      <c r="ER20" s="133">
        <f t="shared" si="17"/>
        <v>1</v>
      </c>
      <c r="ES20" s="133">
        <f t="shared" si="17"/>
        <v>1</v>
      </c>
      <c r="ET20" s="133">
        <f t="shared" si="18"/>
        <v>1</v>
      </c>
      <c r="EU20" s="133">
        <f t="shared" si="18"/>
        <v>1</v>
      </c>
      <c r="EV20" s="133">
        <f t="shared" si="18"/>
        <v>1</v>
      </c>
      <c r="EW20" s="133">
        <f t="shared" si="18"/>
        <v>1</v>
      </c>
      <c r="EX20" s="133">
        <f t="shared" si="18"/>
        <v>1</v>
      </c>
      <c r="EY20" s="133">
        <f t="shared" si="18"/>
        <v>1</v>
      </c>
      <c r="EZ20" s="133">
        <f t="shared" si="18"/>
        <v>1</v>
      </c>
      <c r="FA20" s="133">
        <f t="shared" si="18"/>
        <v>1</v>
      </c>
      <c r="FB20" s="133">
        <f t="shared" si="18"/>
        <v>1</v>
      </c>
      <c r="FC20" s="133">
        <f t="shared" si="18"/>
        <v>1</v>
      </c>
      <c r="FD20" s="133">
        <f t="shared" si="18"/>
        <v>1</v>
      </c>
      <c r="FE20" s="133">
        <f t="shared" si="18"/>
        <v>1</v>
      </c>
      <c r="FF20" s="133">
        <f t="shared" si="18"/>
        <v>1</v>
      </c>
      <c r="FG20" s="133">
        <f t="shared" si="18"/>
        <v>1</v>
      </c>
      <c r="FH20" s="133">
        <f t="shared" si="18"/>
        <v>1</v>
      </c>
      <c r="FI20" s="133">
        <f t="shared" si="18"/>
        <v>1</v>
      </c>
      <c r="FJ20" s="133">
        <f t="shared" si="19"/>
        <v>1</v>
      </c>
      <c r="FK20" s="133">
        <f t="shared" si="19"/>
        <v>1</v>
      </c>
      <c r="FL20" s="133">
        <f t="shared" si="19"/>
        <v>1</v>
      </c>
      <c r="FM20" s="133">
        <f t="shared" si="19"/>
        <v>1</v>
      </c>
      <c r="FN20" s="133">
        <f t="shared" si="19"/>
        <v>1</v>
      </c>
      <c r="FO20" s="133">
        <f t="shared" si="19"/>
        <v>1</v>
      </c>
      <c r="FP20" s="133">
        <f t="shared" si="19"/>
        <v>1</v>
      </c>
      <c r="FQ20" s="133">
        <f t="shared" si="19"/>
        <v>1</v>
      </c>
      <c r="FR20" s="133">
        <f t="shared" si="19"/>
        <v>1</v>
      </c>
      <c r="FS20" s="133">
        <f t="shared" si="19"/>
        <v>1</v>
      </c>
      <c r="FT20" s="133">
        <f t="shared" si="19"/>
        <v>1</v>
      </c>
      <c r="FU20" s="133">
        <f t="shared" si="19"/>
        <v>1</v>
      </c>
      <c r="FV20" s="133">
        <f t="shared" si="19"/>
        <v>1</v>
      </c>
      <c r="FW20" s="133">
        <f t="shared" si="19"/>
        <v>1</v>
      </c>
      <c r="FX20" s="133">
        <f t="shared" si="19"/>
        <v>1</v>
      </c>
      <c r="FY20" s="133">
        <f t="shared" si="20"/>
        <v>1</v>
      </c>
      <c r="FZ20" s="133">
        <f t="shared" si="20"/>
        <v>1</v>
      </c>
      <c r="GA20" s="133">
        <f t="shared" si="20"/>
        <v>1.0000000000000002</v>
      </c>
      <c r="GB20" s="133">
        <f t="shared" si="20"/>
        <v>1</v>
      </c>
      <c r="GC20" s="133">
        <f t="shared" si="20"/>
        <v>1</v>
      </c>
      <c r="GD20" s="133">
        <f t="shared" si="20"/>
        <v>1</v>
      </c>
      <c r="GE20" s="133">
        <f t="shared" si="20"/>
        <v>1</v>
      </c>
      <c r="GF20" s="133">
        <f t="shared" si="20"/>
        <v>1</v>
      </c>
      <c r="GG20" s="133">
        <f t="shared" si="20"/>
        <v>1</v>
      </c>
      <c r="GH20" s="133">
        <f t="shared" si="20"/>
        <v>1</v>
      </c>
      <c r="GI20" s="133">
        <f t="shared" si="20"/>
        <v>1</v>
      </c>
      <c r="GJ20" s="133">
        <f t="shared" si="20"/>
        <v>1</v>
      </c>
      <c r="GK20" s="133">
        <f t="shared" si="20"/>
        <v>1</v>
      </c>
      <c r="GN20" s="112">
        <f t="shared" si="21"/>
        <v>400</v>
      </c>
      <c r="GO20" s="112">
        <f t="shared" si="21"/>
        <v>400</v>
      </c>
      <c r="GP20" s="112">
        <f t="shared" si="21"/>
        <v>400</v>
      </c>
      <c r="GQ20" s="112">
        <f t="shared" si="21"/>
        <v>400</v>
      </c>
      <c r="GR20" s="112">
        <f t="shared" si="21"/>
        <v>400</v>
      </c>
      <c r="GS20" s="112">
        <f t="shared" si="21"/>
        <v>400</v>
      </c>
      <c r="GT20" s="112">
        <f t="shared" si="21"/>
        <v>400</v>
      </c>
      <c r="GU20" s="112">
        <f t="shared" si="21"/>
        <v>400</v>
      </c>
      <c r="GV20" s="112">
        <f t="shared" si="21"/>
        <v>400</v>
      </c>
      <c r="GW20" s="112">
        <f t="shared" si="21"/>
        <v>400</v>
      </c>
      <c r="GX20" s="112">
        <f t="shared" si="21"/>
        <v>400</v>
      </c>
      <c r="GY20" s="112">
        <f t="shared" si="21"/>
        <v>400</v>
      </c>
      <c r="GZ20" s="112">
        <f t="shared" si="21"/>
        <v>400</v>
      </c>
      <c r="HA20" s="112">
        <f t="shared" si="21"/>
        <v>400</v>
      </c>
      <c r="HB20" s="112">
        <f t="shared" si="21"/>
        <v>400</v>
      </c>
      <c r="HC20" s="112">
        <f t="shared" si="21"/>
        <v>400</v>
      </c>
      <c r="HD20" s="112">
        <f t="shared" si="22"/>
        <v>400</v>
      </c>
      <c r="HE20" s="112">
        <f t="shared" si="22"/>
        <v>400</v>
      </c>
      <c r="HF20" s="112">
        <f t="shared" si="22"/>
        <v>400</v>
      </c>
      <c r="HG20" s="112">
        <f t="shared" si="22"/>
        <v>400</v>
      </c>
      <c r="HH20" s="112">
        <f t="shared" si="22"/>
        <v>400</v>
      </c>
      <c r="HI20" s="112">
        <f t="shared" si="22"/>
        <v>400</v>
      </c>
      <c r="HJ20" s="112">
        <f t="shared" si="22"/>
        <v>400</v>
      </c>
      <c r="HK20" s="112">
        <f t="shared" si="22"/>
        <v>400</v>
      </c>
      <c r="HL20" s="112">
        <f t="shared" si="22"/>
        <v>400</v>
      </c>
      <c r="HM20" s="112">
        <f t="shared" si="22"/>
        <v>400</v>
      </c>
      <c r="HN20" s="112">
        <f t="shared" si="22"/>
        <v>400</v>
      </c>
      <c r="HO20" s="112">
        <f t="shared" si="22"/>
        <v>400</v>
      </c>
      <c r="HP20" s="112">
        <f t="shared" si="22"/>
        <v>400</v>
      </c>
      <c r="HQ20" s="112">
        <f t="shared" si="22"/>
        <v>400</v>
      </c>
      <c r="HR20" s="112">
        <f t="shared" si="22"/>
        <v>400</v>
      </c>
      <c r="HS20" s="112">
        <f t="shared" si="22"/>
        <v>400</v>
      </c>
      <c r="HT20" s="112">
        <f t="shared" si="23"/>
        <v>400</v>
      </c>
      <c r="HU20" s="112">
        <f t="shared" si="23"/>
        <v>400</v>
      </c>
      <c r="HV20" s="112">
        <f t="shared" si="23"/>
        <v>400</v>
      </c>
      <c r="HW20" s="112">
        <f t="shared" si="23"/>
        <v>400</v>
      </c>
      <c r="HX20" s="112">
        <f t="shared" si="23"/>
        <v>400</v>
      </c>
      <c r="HY20" s="112">
        <f t="shared" si="23"/>
        <v>400</v>
      </c>
      <c r="HZ20" s="112">
        <f t="shared" si="23"/>
        <v>400</v>
      </c>
      <c r="IA20" s="112">
        <f t="shared" si="23"/>
        <v>400</v>
      </c>
      <c r="IB20" s="112">
        <f t="shared" si="23"/>
        <v>400</v>
      </c>
      <c r="IC20" s="112">
        <f t="shared" si="23"/>
        <v>400</v>
      </c>
      <c r="ID20" s="112">
        <f t="shared" si="23"/>
        <v>400</v>
      </c>
      <c r="IE20" s="112">
        <f t="shared" si="23"/>
        <v>400</v>
      </c>
      <c r="IF20" s="112">
        <f t="shared" si="23"/>
        <v>400</v>
      </c>
      <c r="IG20" s="112">
        <f t="shared" si="23"/>
        <v>400</v>
      </c>
      <c r="IH20" s="112">
        <f t="shared" si="23"/>
        <v>400</v>
      </c>
      <c r="II20" s="112">
        <f t="shared" si="24"/>
        <v>400</v>
      </c>
      <c r="IJ20" s="112">
        <f t="shared" si="24"/>
        <v>400</v>
      </c>
      <c r="IK20" s="112">
        <f t="shared" si="24"/>
        <v>400</v>
      </c>
      <c r="IL20" s="112">
        <f t="shared" si="24"/>
        <v>400</v>
      </c>
      <c r="IM20" s="112">
        <f t="shared" si="24"/>
        <v>400</v>
      </c>
      <c r="IN20" s="112">
        <f t="shared" si="24"/>
        <v>400</v>
      </c>
      <c r="IO20" s="112">
        <f t="shared" si="24"/>
        <v>400</v>
      </c>
      <c r="IP20" s="112">
        <f t="shared" si="24"/>
        <v>400</v>
      </c>
      <c r="IQ20" s="112">
        <f t="shared" si="24"/>
        <v>400</v>
      </c>
      <c r="IR20" s="112">
        <f t="shared" si="24"/>
        <v>400</v>
      </c>
      <c r="IS20" s="112">
        <f t="shared" si="24"/>
        <v>400</v>
      </c>
      <c r="IT20" s="112">
        <f t="shared" si="24"/>
        <v>400</v>
      </c>
      <c r="IU20" s="112">
        <f t="shared" si="24"/>
        <v>400</v>
      </c>
    </row>
    <row r="21" spans="1:255" s="107" customFormat="1" ht="15.75" x14ac:dyDescent="0.25">
      <c r="A21" s="195" t="s">
        <v>120</v>
      </c>
      <c r="B21" s="124" t="s">
        <v>244</v>
      </c>
      <c r="C21" s="124" t="s">
        <v>247</v>
      </c>
      <c r="D21" s="125" t="s">
        <v>152</v>
      </c>
      <c r="E21" s="126">
        <v>50000</v>
      </c>
      <c r="F21" s="127">
        <v>0</v>
      </c>
      <c r="G21" s="128">
        <v>7.6499999999999999E-2</v>
      </c>
      <c r="H21" s="126">
        <v>400</v>
      </c>
      <c r="I21" s="129">
        <v>42370</v>
      </c>
      <c r="J21" s="130">
        <v>44196</v>
      </c>
      <c r="K21" s="131"/>
      <c r="L21" s="132">
        <f t="shared" si="13"/>
        <v>4571.4383561643835</v>
      </c>
      <c r="M21" s="132">
        <f t="shared" si="13"/>
        <v>4276.5068493150693</v>
      </c>
      <c r="N21" s="132">
        <f t="shared" si="13"/>
        <v>4571.4383561643835</v>
      </c>
      <c r="O21" s="132">
        <f t="shared" si="13"/>
        <v>4423.9726027397255</v>
      </c>
      <c r="P21" s="132">
        <f t="shared" si="13"/>
        <v>4571.4383561643835</v>
      </c>
      <c r="Q21" s="132">
        <f t="shared" si="13"/>
        <v>4423.9726027397255</v>
      </c>
      <c r="R21" s="132">
        <f t="shared" si="13"/>
        <v>4571.4383561643835</v>
      </c>
      <c r="S21" s="132">
        <f t="shared" si="13"/>
        <v>4571.4383561643835</v>
      </c>
      <c r="T21" s="132">
        <f t="shared" si="13"/>
        <v>4423.9726027397255</v>
      </c>
      <c r="U21" s="132">
        <f t="shared" si="13"/>
        <v>4571.4383561643835</v>
      </c>
      <c r="V21" s="132">
        <f t="shared" si="13"/>
        <v>4423.9726027397255</v>
      </c>
      <c r="W21" s="132">
        <f t="shared" si="13"/>
        <v>4571.4383561643835</v>
      </c>
      <c r="X21" s="132">
        <f t="shared" si="13"/>
        <v>4571.4383561643835</v>
      </c>
      <c r="Y21" s="132">
        <f t="shared" si="13"/>
        <v>4129.0410958904113</v>
      </c>
      <c r="Z21" s="132">
        <f t="shared" si="13"/>
        <v>4571.4383561643835</v>
      </c>
      <c r="AA21" s="132">
        <f t="shared" si="13"/>
        <v>4423.9726027397255</v>
      </c>
      <c r="AB21" s="132">
        <f t="shared" si="30"/>
        <v>4571.4383561643835</v>
      </c>
      <c r="AC21" s="132">
        <f t="shared" si="30"/>
        <v>4423.9726027397255</v>
      </c>
      <c r="AD21" s="132">
        <f t="shared" si="30"/>
        <v>4571.4383561643835</v>
      </c>
      <c r="AE21" s="132">
        <f t="shared" si="30"/>
        <v>4571.4383561643835</v>
      </c>
      <c r="AF21" s="132">
        <f t="shared" si="30"/>
        <v>4423.9726027397255</v>
      </c>
      <c r="AG21" s="132">
        <f t="shared" si="30"/>
        <v>4571.4383561643835</v>
      </c>
      <c r="AH21" s="132">
        <f t="shared" si="30"/>
        <v>4423.9726027397255</v>
      </c>
      <c r="AI21" s="132">
        <f t="shared" si="30"/>
        <v>4571.4383561643835</v>
      </c>
      <c r="AJ21" s="132">
        <f t="shared" si="30"/>
        <v>4571.4383561643835</v>
      </c>
      <c r="AK21" s="132">
        <f t="shared" si="30"/>
        <v>4129.0410958904113</v>
      </c>
      <c r="AL21" s="132">
        <f t="shared" si="30"/>
        <v>4571.4383561643835</v>
      </c>
      <c r="AM21" s="132">
        <f t="shared" si="30"/>
        <v>4423.9726027397255</v>
      </c>
      <c r="AN21" s="132">
        <f t="shared" si="30"/>
        <v>4571.4383561643835</v>
      </c>
      <c r="AO21" s="132">
        <f t="shared" si="30"/>
        <v>4423.9726027397255</v>
      </c>
      <c r="AP21" s="132">
        <f t="shared" si="30"/>
        <v>4571.4383561643835</v>
      </c>
      <c r="AQ21" s="132">
        <f t="shared" si="30"/>
        <v>4571.4383561643835</v>
      </c>
      <c r="AR21" s="132">
        <f t="shared" si="31"/>
        <v>4423.9726027397255</v>
      </c>
      <c r="AS21" s="132">
        <f t="shared" si="31"/>
        <v>4571.4383561643835</v>
      </c>
      <c r="AT21" s="132">
        <f t="shared" si="31"/>
        <v>4423.9726027397255</v>
      </c>
      <c r="AU21" s="132">
        <f t="shared" si="31"/>
        <v>4571.4383561643835</v>
      </c>
      <c r="AV21" s="132">
        <f t="shared" si="31"/>
        <v>4571.4383561643835</v>
      </c>
      <c r="AW21" s="132">
        <f t="shared" si="31"/>
        <v>4129.0410958904113</v>
      </c>
      <c r="AX21" s="132">
        <f t="shared" si="31"/>
        <v>4571.4383561643835</v>
      </c>
      <c r="AY21" s="132">
        <f t="shared" si="31"/>
        <v>4423.9726027397255</v>
      </c>
      <c r="AZ21" s="132">
        <f t="shared" si="31"/>
        <v>4571.4383561643835</v>
      </c>
      <c r="BA21" s="132">
        <f t="shared" si="31"/>
        <v>4423.9726027397255</v>
      </c>
      <c r="BB21" s="132">
        <f t="shared" si="31"/>
        <v>4571.4383561643835</v>
      </c>
      <c r="BC21" s="132">
        <f t="shared" si="31"/>
        <v>4571.4383561643835</v>
      </c>
      <c r="BD21" s="132">
        <f t="shared" si="31"/>
        <v>4423.9726027397255</v>
      </c>
      <c r="BE21" s="132">
        <f t="shared" si="31"/>
        <v>4571.4383561643835</v>
      </c>
      <c r="BF21" s="132">
        <f t="shared" si="31"/>
        <v>4423.9726027397255</v>
      </c>
      <c r="BG21" s="132">
        <f t="shared" si="28"/>
        <v>4571.4383561643835</v>
      </c>
      <c r="BH21" s="132">
        <f t="shared" si="28"/>
        <v>4571.4383561643835</v>
      </c>
      <c r="BI21" s="132">
        <f t="shared" si="28"/>
        <v>4276.5068493150693</v>
      </c>
      <c r="BJ21" s="132">
        <f t="shared" si="28"/>
        <v>4571.4383561643835</v>
      </c>
      <c r="BK21" s="132">
        <f t="shared" si="28"/>
        <v>4423.9726027397255</v>
      </c>
      <c r="BL21" s="132">
        <f t="shared" si="28"/>
        <v>4571.4383561643835</v>
      </c>
      <c r="BM21" s="132">
        <f t="shared" si="28"/>
        <v>4423.9726027397255</v>
      </c>
      <c r="BN21" s="132">
        <f t="shared" si="28"/>
        <v>4571.4383561643835</v>
      </c>
      <c r="BO21" s="132">
        <f t="shared" si="28"/>
        <v>4571.4383561643835</v>
      </c>
      <c r="BP21" s="132">
        <f t="shared" si="28"/>
        <v>4423.9726027397255</v>
      </c>
      <c r="BQ21" s="132">
        <f t="shared" si="28"/>
        <v>4571.4383561643835</v>
      </c>
      <c r="BR21" s="132">
        <f t="shared" si="28"/>
        <v>4423.9726027397255</v>
      </c>
      <c r="BS21" s="132">
        <f t="shared" si="28"/>
        <v>4571.4383561643835</v>
      </c>
      <c r="BU21" s="132">
        <f t="shared" si="29"/>
        <v>1</v>
      </c>
      <c r="BV21" s="132">
        <f t="shared" si="29"/>
        <v>1</v>
      </c>
      <c r="BW21" s="132">
        <f t="shared" si="29"/>
        <v>1</v>
      </c>
      <c r="BX21" s="132">
        <f t="shared" si="29"/>
        <v>1</v>
      </c>
      <c r="BY21" s="132">
        <f t="shared" si="29"/>
        <v>1</v>
      </c>
      <c r="BZ21" s="132">
        <f t="shared" si="29"/>
        <v>1</v>
      </c>
      <c r="CA21" s="132">
        <f t="shared" si="29"/>
        <v>1</v>
      </c>
      <c r="CB21" s="132">
        <f t="shared" si="29"/>
        <v>1</v>
      </c>
      <c r="CC21" s="132">
        <f t="shared" si="29"/>
        <v>1</v>
      </c>
      <c r="CD21" s="132">
        <f t="shared" si="29"/>
        <v>1</v>
      </c>
      <c r="CE21" s="132">
        <f t="shared" si="29"/>
        <v>1</v>
      </c>
      <c r="CF21" s="132">
        <f t="shared" si="29"/>
        <v>1</v>
      </c>
      <c r="CG21" s="132">
        <f t="shared" si="29"/>
        <v>1</v>
      </c>
      <c r="CH21" s="132">
        <f t="shared" si="29"/>
        <v>1</v>
      </c>
      <c r="CI21" s="132">
        <f t="shared" si="29"/>
        <v>1</v>
      </c>
      <c r="CJ21" s="132">
        <f t="shared" si="25"/>
        <v>1</v>
      </c>
      <c r="CK21" s="132">
        <f t="shared" si="25"/>
        <v>1</v>
      </c>
      <c r="CL21" s="132">
        <f t="shared" si="25"/>
        <v>1</v>
      </c>
      <c r="CM21" s="132">
        <f t="shared" si="25"/>
        <v>1</v>
      </c>
      <c r="CN21" s="132">
        <f t="shared" si="25"/>
        <v>1</v>
      </c>
      <c r="CO21" s="132">
        <f t="shared" si="25"/>
        <v>1</v>
      </c>
      <c r="CP21" s="132">
        <f t="shared" si="25"/>
        <v>1</v>
      </c>
      <c r="CQ21" s="132">
        <f t="shared" si="25"/>
        <v>1</v>
      </c>
      <c r="CR21" s="132">
        <f t="shared" si="25"/>
        <v>1</v>
      </c>
      <c r="CS21" s="132">
        <f t="shared" si="25"/>
        <v>1</v>
      </c>
      <c r="CT21" s="132">
        <f t="shared" si="25"/>
        <v>1</v>
      </c>
      <c r="CU21" s="132">
        <f t="shared" si="25"/>
        <v>1</v>
      </c>
      <c r="CV21" s="132">
        <f t="shared" si="25"/>
        <v>1</v>
      </c>
      <c r="CW21" s="132">
        <f t="shared" si="25"/>
        <v>1</v>
      </c>
      <c r="CX21" s="132">
        <f t="shared" si="25"/>
        <v>1</v>
      </c>
      <c r="CY21" s="132">
        <f t="shared" si="25"/>
        <v>1</v>
      </c>
      <c r="CZ21" s="132">
        <f t="shared" si="26"/>
        <v>1</v>
      </c>
      <c r="DA21" s="132">
        <f t="shared" si="26"/>
        <v>1</v>
      </c>
      <c r="DB21" s="132">
        <f t="shared" si="26"/>
        <v>1</v>
      </c>
      <c r="DC21" s="132">
        <f t="shared" si="26"/>
        <v>1</v>
      </c>
      <c r="DD21" s="132">
        <f t="shared" si="26"/>
        <v>1</v>
      </c>
      <c r="DE21" s="132">
        <f t="shared" si="26"/>
        <v>1</v>
      </c>
      <c r="DF21" s="132">
        <f t="shared" si="26"/>
        <v>1</v>
      </c>
      <c r="DG21" s="132">
        <f t="shared" si="26"/>
        <v>1</v>
      </c>
      <c r="DH21" s="132">
        <f t="shared" si="26"/>
        <v>1</v>
      </c>
      <c r="DI21" s="132">
        <f t="shared" si="26"/>
        <v>1</v>
      </c>
      <c r="DJ21" s="132">
        <f t="shared" si="26"/>
        <v>1</v>
      </c>
      <c r="DK21" s="132">
        <f t="shared" si="26"/>
        <v>1</v>
      </c>
      <c r="DL21" s="132">
        <f t="shared" si="26"/>
        <v>1</v>
      </c>
      <c r="DM21" s="132">
        <f t="shared" si="26"/>
        <v>1</v>
      </c>
      <c r="DN21" s="132">
        <f t="shared" si="26"/>
        <v>1</v>
      </c>
      <c r="DO21" s="132">
        <f t="shared" si="26"/>
        <v>1</v>
      </c>
      <c r="DP21" s="132">
        <f t="shared" si="27"/>
        <v>1</v>
      </c>
      <c r="DQ21" s="132">
        <f t="shared" si="27"/>
        <v>1</v>
      </c>
      <c r="DR21" s="132">
        <f t="shared" si="27"/>
        <v>1</v>
      </c>
      <c r="DS21" s="132">
        <f t="shared" si="27"/>
        <v>1</v>
      </c>
      <c r="DT21" s="132">
        <f t="shared" si="27"/>
        <v>1</v>
      </c>
      <c r="DU21" s="132">
        <f t="shared" si="27"/>
        <v>1</v>
      </c>
      <c r="DV21" s="132">
        <f t="shared" si="27"/>
        <v>1</v>
      </c>
      <c r="DW21" s="132">
        <f t="shared" si="27"/>
        <v>1</v>
      </c>
      <c r="DX21" s="132">
        <f t="shared" si="27"/>
        <v>1</v>
      </c>
      <c r="DY21" s="132">
        <f t="shared" si="27"/>
        <v>1</v>
      </c>
      <c r="DZ21" s="132">
        <f t="shared" si="27"/>
        <v>1</v>
      </c>
      <c r="EA21" s="132">
        <f t="shared" si="27"/>
        <v>1</v>
      </c>
      <c r="EB21" s="132">
        <f t="shared" si="27"/>
        <v>1</v>
      </c>
      <c r="ED21" s="133">
        <f t="shared" si="17"/>
        <v>1</v>
      </c>
      <c r="EE21" s="133">
        <f t="shared" si="17"/>
        <v>1.0000000000000002</v>
      </c>
      <c r="EF21" s="133">
        <f t="shared" si="17"/>
        <v>1</v>
      </c>
      <c r="EG21" s="133">
        <f t="shared" si="17"/>
        <v>1</v>
      </c>
      <c r="EH21" s="133">
        <f t="shared" si="17"/>
        <v>1</v>
      </c>
      <c r="EI21" s="133">
        <f t="shared" si="17"/>
        <v>1</v>
      </c>
      <c r="EJ21" s="133">
        <f t="shared" si="17"/>
        <v>1</v>
      </c>
      <c r="EK21" s="133">
        <f t="shared" si="17"/>
        <v>1</v>
      </c>
      <c r="EL21" s="133">
        <f t="shared" si="17"/>
        <v>1</v>
      </c>
      <c r="EM21" s="133">
        <f t="shared" si="17"/>
        <v>1</v>
      </c>
      <c r="EN21" s="133">
        <f t="shared" si="17"/>
        <v>1</v>
      </c>
      <c r="EO21" s="133">
        <f t="shared" si="17"/>
        <v>1</v>
      </c>
      <c r="EP21" s="133">
        <f t="shared" si="17"/>
        <v>1</v>
      </c>
      <c r="EQ21" s="133">
        <f t="shared" si="17"/>
        <v>1</v>
      </c>
      <c r="ER21" s="133">
        <f t="shared" si="17"/>
        <v>1</v>
      </c>
      <c r="ES21" s="133">
        <f t="shared" si="17"/>
        <v>1</v>
      </c>
      <c r="ET21" s="133">
        <f t="shared" si="18"/>
        <v>1</v>
      </c>
      <c r="EU21" s="133">
        <f t="shared" si="18"/>
        <v>1</v>
      </c>
      <c r="EV21" s="133">
        <f t="shared" si="18"/>
        <v>1</v>
      </c>
      <c r="EW21" s="133">
        <f t="shared" si="18"/>
        <v>1</v>
      </c>
      <c r="EX21" s="133">
        <f t="shared" si="18"/>
        <v>1</v>
      </c>
      <c r="EY21" s="133">
        <f t="shared" si="18"/>
        <v>1</v>
      </c>
      <c r="EZ21" s="133">
        <f t="shared" si="18"/>
        <v>1</v>
      </c>
      <c r="FA21" s="133">
        <f t="shared" si="18"/>
        <v>1</v>
      </c>
      <c r="FB21" s="133">
        <f t="shared" si="18"/>
        <v>1</v>
      </c>
      <c r="FC21" s="133">
        <f t="shared" si="18"/>
        <v>1</v>
      </c>
      <c r="FD21" s="133">
        <f t="shared" si="18"/>
        <v>1</v>
      </c>
      <c r="FE21" s="133">
        <f t="shared" si="18"/>
        <v>1</v>
      </c>
      <c r="FF21" s="133">
        <f t="shared" si="18"/>
        <v>1</v>
      </c>
      <c r="FG21" s="133">
        <f t="shared" si="18"/>
        <v>1</v>
      </c>
      <c r="FH21" s="133">
        <f t="shared" si="18"/>
        <v>1</v>
      </c>
      <c r="FI21" s="133">
        <f t="shared" si="18"/>
        <v>1</v>
      </c>
      <c r="FJ21" s="133">
        <f t="shared" si="19"/>
        <v>1</v>
      </c>
      <c r="FK21" s="133">
        <f t="shared" si="19"/>
        <v>1</v>
      </c>
      <c r="FL21" s="133">
        <f t="shared" si="19"/>
        <v>1</v>
      </c>
      <c r="FM21" s="133">
        <f t="shared" si="19"/>
        <v>1</v>
      </c>
      <c r="FN21" s="133">
        <f t="shared" si="19"/>
        <v>1</v>
      </c>
      <c r="FO21" s="133">
        <f t="shared" si="19"/>
        <v>1</v>
      </c>
      <c r="FP21" s="133">
        <f t="shared" si="19"/>
        <v>1</v>
      </c>
      <c r="FQ21" s="133">
        <f t="shared" si="19"/>
        <v>1</v>
      </c>
      <c r="FR21" s="133">
        <f t="shared" si="19"/>
        <v>1</v>
      </c>
      <c r="FS21" s="133">
        <f t="shared" si="19"/>
        <v>1</v>
      </c>
      <c r="FT21" s="133">
        <f t="shared" si="19"/>
        <v>1</v>
      </c>
      <c r="FU21" s="133">
        <f t="shared" si="19"/>
        <v>1</v>
      </c>
      <c r="FV21" s="133">
        <f t="shared" si="19"/>
        <v>1</v>
      </c>
      <c r="FW21" s="133">
        <f t="shared" si="19"/>
        <v>1</v>
      </c>
      <c r="FX21" s="133">
        <f t="shared" si="19"/>
        <v>1</v>
      </c>
      <c r="FY21" s="133">
        <f t="shared" si="20"/>
        <v>1</v>
      </c>
      <c r="FZ21" s="133">
        <f t="shared" si="20"/>
        <v>1</v>
      </c>
      <c r="GA21" s="133">
        <f t="shared" si="20"/>
        <v>1.0000000000000002</v>
      </c>
      <c r="GB21" s="133">
        <f t="shared" si="20"/>
        <v>1</v>
      </c>
      <c r="GC21" s="133">
        <f t="shared" si="20"/>
        <v>1</v>
      </c>
      <c r="GD21" s="133">
        <f t="shared" si="20"/>
        <v>1</v>
      </c>
      <c r="GE21" s="133">
        <f t="shared" si="20"/>
        <v>1</v>
      </c>
      <c r="GF21" s="133">
        <f t="shared" si="20"/>
        <v>1</v>
      </c>
      <c r="GG21" s="133">
        <f t="shared" si="20"/>
        <v>1</v>
      </c>
      <c r="GH21" s="133">
        <f t="shared" si="20"/>
        <v>1</v>
      </c>
      <c r="GI21" s="133">
        <f t="shared" si="20"/>
        <v>1</v>
      </c>
      <c r="GJ21" s="133">
        <f t="shared" si="20"/>
        <v>1</v>
      </c>
      <c r="GK21" s="133">
        <f t="shared" si="20"/>
        <v>1</v>
      </c>
      <c r="GN21" s="112">
        <f t="shared" si="21"/>
        <v>400</v>
      </c>
      <c r="GO21" s="112">
        <f t="shared" si="21"/>
        <v>400</v>
      </c>
      <c r="GP21" s="112">
        <f t="shared" si="21"/>
        <v>400</v>
      </c>
      <c r="GQ21" s="112">
        <f t="shared" si="21"/>
        <v>400</v>
      </c>
      <c r="GR21" s="112">
        <f t="shared" si="21"/>
        <v>400</v>
      </c>
      <c r="GS21" s="112">
        <f t="shared" si="21"/>
        <v>400</v>
      </c>
      <c r="GT21" s="112">
        <f t="shared" si="21"/>
        <v>400</v>
      </c>
      <c r="GU21" s="112">
        <f t="shared" si="21"/>
        <v>400</v>
      </c>
      <c r="GV21" s="112">
        <f t="shared" si="21"/>
        <v>400</v>
      </c>
      <c r="GW21" s="112">
        <f t="shared" si="21"/>
        <v>400</v>
      </c>
      <c r="GX21" s="112">
        <f t="shared" si="21"/>
        <v>400</v>
      </c>
      <c r="GY21" s="112">
        <f t="shared" si="21"/>
        <v>400</v>
      </c>
      <c r="GZ21" s="112">
        <f t="shared" si="21"/>
        <v>400</v>
      </c>
      <c r="HA21" s="112">
        <f t="shared" si="21"/>
        <v>400</v>
      </c>
      <c r="HB21" s="112">
        <f t="shared" si="21"/>
        <v>400</v>
      </c>
      <c r="HC21" s="112">
        <f t="shared" si="21"/>
        <v>400</v>
      </c>
      <c r="HD21" s="112">
        <f t="shared" si="22"/>
        <v>400</v>
      </c>
      <c r="HE21" s="112">
        <f t="shared" si="22"/>
        <v>400</v>
      </c>
      <c r="HF21" s="112">
        <f t="shared" si="22"/>
        <v>400</v>
      </c>
      <c r="HG21" s="112">
        <f t="shared" si="22"/>
        <v>400</v>
      </c>
      <c r="HH21" s="112">
        <f t="shared" si="22"/>
        <v>400</v>
      </c>
      <c r="HI21" s="112">
        <f t="shared" si="22"/>
        <v>400</v>
      </c>
      <c r="HJ21" s="112">
        <f t="shared" si="22"/>
        <v>400</v>
      </c>
      <c r="HK21" s="112">
        <f t="shared" si="22"/>
        <v>400</v>
      </c>
      <c r="HL21" s="112">
        <f t="shared" si="22"/>
        <v>400</v>
      </c>
      <c r="HM21" s="112">
        <f t="shared" si="22"/>
        <v>400</v>
      </c>
      <c r="HN21" s="112">
        <f t="shared" si="22"/>
        <v>400</v>
      </c>
      <c r="HO21" s="112">
        <f t="shared" si="22"/>
        <v>400</v>
      </c>
      <c r="HP21" s="112">
        <f t="shared" si="22"/>
        <v>400</v>
      </c>
      <c r="HQ21" s="112">
        <f t="shared" si="22"/>
        <v>400</v>
      </c>
      <c r="HR21" s="112">
        <f t="shared" si="22"/>
        <v>400</v>
      </c>
      <c r="HS21" s="112">
        <f t="shared" si="22"/>
        <v>400</v>
      </c>
      <c r="HT21" s="112">
        <f t="shared" si="23"/>
        <v>400</v>
      </c>
      <c r="HU21" s="112">
        <f t="shared" si="23"/>
        <v>400</v>
      </c>
      <c r="HV21" s="112">
        <f t="shared" si="23"/>
        <v>400</v>
      </c>
      <c r="HW21" s="112">
        <f t="shared" si="23"/>
        <v>400</v>
      </c>
      <c r="HX21" s="112">
        <f t="shared" si="23"/>
        <v>400</v>
      </c>
      <c r="HY21" s="112">
        <f t="shared" si="23"/>
        <v>400</v>
      </c>
      <c r="HZ21" s="112">
        <f t="shared" si="23"/>
        <v>400</v>
      </c>
      <c r="IA21" s="112">
        <f t="shared" si="23"/>
        <v>400</v>
      </c>
      <c r="IB21" s="112">
        <f t="shared" si="23"/>
        <v>400</v>
      </c>
      <c r="IC21" s="112">
        <f t="shared" si="23"/>
        <v>400</v>
      </c>
      <c r="ID21" s="112">
        <f t="shared" si="23"/>
        <v>400</v>
      </c>
      <c r="IE21" s="112">
        <f t="shared" si="23"/>
        <v>400</v>
      </c>
      <c r="IF21" s="112">
        <f t="shared" si="23"/>
        <v>400</v>
      </c>
      <c r="IG21" s="112">
        <f t="shared" si="23"/>
        <v>400</v>
      </c>
      <c r="IH21" s="112">
        <f t="shared" si="23"/>
        <v>400</v>
      </c>
      <c r="II21" s="112">
        <f t="shared" si="24"/>
        <v>400</v>
      </c>
      <c r="IJ21" s="112">
        <f t="shared" si="24"/>
        <v>400</v>
      </c>
      <c r="IK21" s="112">
        <f t="shared" si="24"/>
        <v>400</v>
      </c>
      <c r="IL21" s="112">
        <f t="shared" si="24"/>
        <v>400</v>
      </c>
      <c r="IM21" s="112">
        <f t="shared" si="24"/>
        <v>400</v>
      </c>
      <c r="IN21" s="112">
        <f t="shared" si="24"/>
        <v>400</v>
      </c>
      <c r="IO21" s="112">
        <f t="shared" si="24"/>
        <v>400</v>
      </c>
      <c r="IP21" s="112">
        <f t="shared" si="24"/>
        <v>400</v>
      </c>
      <c r="IQ21" s="112">
        <f t="shared" si="24"/>
        <v>400</v>
      </c>
      <c r="IR21" s="112">
        <f t="shared" si="24"/>
        <v>400</v>
      </c>
      <c r="IS21" s="112">
        <f t="shared" si="24"/>
        <v>400</v>
      </c>
      <c r="IT21" s="112">
        <f t="shared" si="24"/>
        <v>400</v>
      </c>
      <c r="IU21" s="112">
        <f t="shared" si="24"/>
        <v>400</v>
      </c>
    </row>
    <row r="22" spans="1:255" s="107" customFormat="1" ht="15.75" x14ac:dyDescent="0.25">
      <c r="A22" s="195" t="s">
        <v>121</v>
      </c>
      <c r="B22" s="124" t="s">
        <v>245</v>
      </c>
      <c r="C22" s="124" t="s">
        <v>249</v>
      </c>
      <c r="D22" s="125" t="s">
        <v>152</v>
      </c>
      <c r="E22" s="126">
        <v>50000</v>
      </c>
      <c r="F22" s="127">
        <v>0</v>
      </c>
      <c r="G22" s="128">
        <v>7.6499999999999999E-2</v>
      </c>
      <c r="H22" s="126">
        <v>400</v>
      </c>
      <c r="I22" s="129">
        <v>42370</v>
      </c>
      <c r="J22" s="130">
        <v>44196</v>
      </c>
      <c r="K22" s="131"/>
      <c r="L22" s="132">
        <f t="shared" si="13"/>
        <v>4571.4383561643835</v>
      </c>
      <c r="M22" s="132">
        <f t="shared" si="13"/>
        <v>4276.5068493150693</v>
      </c>
      <c r="N22" s="132">
        <f t="shared" si="13"/>
        <v>4571.4383561643835</v>
      </c>
      <c r="O22" s="132">
        <f t="shared" si="13"/>
        <v>4423.9726027397255</v>
      </c>
      <c r="P22" s="132">
        <f t="shared" si="13"/>
        <v>4571.4383561643835</v>
      </c>
      <c r="Q22" s="132">
        <f t="shared" si="13"/>
        <v>4423.9726027397255</v>
      </c>
      <c r="R22" s="132">
        <f t="shared" si="13"/>
        <v>4571.4383561643835</v>
      </c>
      <c r="S22" s="132">
        <f t="shared" si="13"/>
        <v>4571.4383561643835</v>
      </c>
      <c r="T22" s="132">
        <f t="shared" si="13"/>
        <v>4423.9726027397255</v>
      </c>
      <c r="U22" s="132">
        <f t="shared" si="13"/>
        <v>4571.4383561643835</v>
      </c>
      <c r="V22" s="132">
        <f t="shared" si="13"/>
        <v>4423.9726027397255</v>
      </c>
      <c r="W22" s="132">
        <f t="shared" si="13"/>
        <v>4571.4383561643835</v>
      </c>
      <c r="X22" s="132">
        <f t="shared" si="13"/>
        <v>4571.4383561643835</v>
      </c>
      <c r="Y22" s="132">
        <f t="shared" si="13"/>
        <v>4129.0410958904113</v>
      </c>
      <c r="Z22" s="132">
        <f t="shared" si="13"/>
        <v>4571.4383561643835</v>
      </c>
      <c r="AA22" s="132">
        <f t="shared" si="13"/>
        <v>4423.9726027397255</v>
      </c>
      <c r="AB22" s="132">
        <f t="shared" si="30"/>
        <v>4571.4383561643835</v>
      </c>
      <c r="AC22" s="132">
        <f t="shared" si="30"/>
        <v>4423.9726027397255</v>
      </c>
      <c r="AD22" s="132">
        <f t="shared" si="30"/>
        <v>4571.4383561643835</v>
      </c>
      <c r="AE22" s="132">
        <f t="shared" si="30"/>
        <v>4571.4383561643835</v>
      </c>
      <c r="AF22" s="132">
        <f t="shared" si="30"/>
        <v>4423.9726027397255</v>
      </c>
      <c r="AG22" s="132">
        <f t="shared" si="30"/>
        <v>4571.4383561643835</v>
      </c>
      <c r="AH22" s="132">
        <f t="shared" si="30"/>
        <v>4423.9726027397255</v>
      </c>
      <c r="AI22" s="132">
        <f t="shared" si="30"/>
        <v>4571.4383561643835</v>
      </c>
      <c r="AJ22" s="132">
        <f t="shared" si="30"/>
        <v>4571.4383561643835</v>
      </c>
      <c r="AK22" s="132">
        <f t="shared" si="30"/>
        <v>4129.0410958904113</v>
      </c>
      <c r="AL22" s="132">
        <f t="shared" si="30"/>
        <v>4571.4383561643835</v>
      </c>
      <c r="AM22" s="132">
        <f t="shared" si="30"/>
        <v>4423.9726027397255</v>
      </c>
      <c r="AN22" s="132">
        <f t="shared" si="30"/>
        <v>4571.4383561643835</v>
      </c>
      <c r="AO22" s="132">
        <f t="shared" si="30"/>
        <v>4423.9726027397255</v>
      </c>
      <c r="AP22" s="132">
        <f t="shared" si="30"/>
        <v>4571.4383561643835</v>
      </c>
      <c r="AQ22" s="132">
        <f t="shared" si="30"/>
        <v>4571.4383561643835</v>
      </c>
      <c r="AR22" s="132">
        <f t="shared" si="31"/>
        <v>4423.9726027397255</v>
      </c>
      <c r="AS22" s="132">
        <f t="shared" si="31"/>
        <v>4571.4383561643835</v>
      </c>
      <c r="AT22" s="132">
        <f t="shared" si="31"/>
        <v>4423.9726027397255</v>
      </c>
      <c r="AU22" s="132">
        <f t="shared" si="31"/>
        <v>4571.4383561643835</v>
      </c>
      <c r="AV22" s="132">
        <f t="shared" si="31"/>
        <v>4571.4383561643835</v>
      </c>
      <c r="AW22" s="132">
        <f t="shared" si="31"/>
        <v>4129.0410958904113</v>
      </c>
      <c r="AX22" s="132">
        <f t="shared" si="31"/>
        <v>4571.4383561643835</v>
      </c>
      <c r="AY22" s="132">
        <f t="shared" si="31"/>
        <v>4423.9726027397255</v>
      </c>
      <c r="AZ22" s="132">
        <f t="shared" si="31"/>
        <v>4571.4383561643835</v>
      </c>
      <c r="BA22" s="132">
        <f t="shared" si="31"/>
        <v>4423.9726027397255</v>
      </c>
      <c r="BB22" s="132">
        <f t="shared" si="31"/>
        <v>4571.4383561643835</v>
      </c>
      <c r="BC22" s="132">
        <f t="shared" si="31"/>
        <v>4571.4383561643835</v>
      </c>
      <c r="BD22" s="132">
        <f t="shared" si="31"/>
        <v>4423.9726027397255</v>
      </c>
      <c r="BE22" s="132">
        <f t="shared" si="31"/>
        <v>4571.4383561643835</v>
      </c>
      <c r="BF22" s="132">
        <f t="shared" si="31"/>
        <v>4423.9726027397255</v>
      </c>
      <c r="BG22" s="132">
        <f t="shared" si="28"/>
        <v>4571.4383561643835</v>
      </c>
      <c r="BH22" s="132">
        <f t="shared" si="28"/>
        <v>4571.4383561643835</v>
      </c>
      <c r="BI22" s="132">
        <f t="shared" si="28"/>
        <v>4276.5068493150693</v>
      </c>
      <c r="BJ22" s="132">
        <f t="shared" si="28"/>
        <v>4571.4383561643835</v>
      </c>
      <c r="BK22" s="132">
        <f t="shared" si="28"/>
        <v>4423.9726027397255</v>
      </c>
      <c r="BL22" s="132">
        <f t="shared" si="28"/>
        <v>4571.4383561643835</v>
      </c>
      <c r="BM22" s="132">
        <f t="shared" si="28"/>
        <v>4423.9726027397255</v>
      </c>
      <c r="BN22" s="132">
        <f t="shared" si="28"/>
        <v>4571.4383561643835</v>
      </c>
      <c r="BO22" s="132">
        <f t="shared" si="28"/>
        <v>4571.4383561643835</v>
      </c>
      <c r="BP22" s="132">
        <f t="shared" si="28"/>
        <v>4423.9726027397255</v>
      </c>
      <c r="BQ22" s="132">
        <f t="shared" si="28"/>
        <v>4571.4383561643835</v>
      </c>
      <c r="BR22" s="132">
        <f t="shared" si="28"/>
        <v>4423.9726027397255</v>
      </c>
      <c r="BS22" s="132">
        <f t="shared" si="28"/>
        <v>4571.4383561643835</v>
      </c>
      <c r="BU22" s="132">
        <f t="shared" si="29"/>
        <v>1</v>
      </c>
      <c r="BV22" s="132">
        <f t="shared" si="29"/>
        <v>1</v>
      </c>
      <c r="BW22" s="132">
        <f t="shared" si="29"/>
        <v>1</v>
      </c>
      <c r="BX22" s="132">
        <f t="shared" si="29"/>
        <v>1</v>
      </c>
      <c r="BY22" s="132">
        <f t="shared" si="29"/>
        <v>1</v>
      </c>
      <c r="BZ22" s="132">
        <f t="shared" si="29"/>
        <v>1</v>
      </c>
      <c r="CA22" s="132">
        <f t="shared" si="29"/>
        <v>1</v>
      </c>
      <c r="CB22" s="132">
        <f t="shared" si="29"/>
        <v>1</v>
      </c>
      <c r="CC22" s="132">
        <f t="shared" si="29"/>
        <v>1</v>
      </c>
      <c r="CD22" s="132">
        <f t="shared" si="29"/>
        <v>1</v>
      </c>
      <c r="CE22" s="132">
        <f t="shared" si="29"/>
        <v>1</v>
      </c>
      <c r="CF22" s="132">
        <f t="shared" si="29"/>
        <v>1</v>
      </c>
      <c r="CG22" s="132">
        <f t="shared" si="29"/>
        <v>1</v>
      </c>
      <c r="CH22" s="132">
        <f t="shared" si="29"/>
        <v>1</v>
      </c>
      <c r="CI22" s="132">
        <f t="shared" si="29"/>
        <v>1</v>
      </c>
      <c r="CJ22" s="132">
        <f t="shared" si="25"/>
        <v>1</v>
      </c>
      <c r="CK22" s="132">
        <f t="shared" si="25"/>
        <v>1</v>
      </c>
      <c r="CL22" s="132">
        <f t="shared" si="25"/>
        <v>1</v>
      </c>
      <c r="CM22" s="132">
        <f t="shared" si="25"/>
        <v>1</v>
      </c>
      <c r="CN22" s="132">
        <f t="shared" si="25"/>
        <v>1</v>
      </c>
      <c r="CO22" s="132">
        <f t="shared" si="25"/>
        <v>1</v>
      </c>
      <c r="CP22" s="132">
        <f t="shared" si="25"/>
        <v>1</v>
      </c>
      <c r="CQ22" s="132">
        <f t="shared" si="25"/>
        <v>1</v>
      </c>
      <c r="CR22" s="132">
        <f t="shared" si="25"/>
        <v>1</v>
      </c>
      <c r="CS22" s="132">
        <f t="shared" si="25"/>
        <v>1</v>
      </c>
      <c r="CT22" s="132">
        <f t="shared" si="25"/>
        <v>1</v>
      </c>
      <c r="CU22" s="132">
        <f t="shared" si="25"/>
        <v>1</v>
      </c>
      <c r="CV22" s="132">
        <f t="shared" si="25"/>
        <v>1</v>
      </c>
      <c r="CW22" s="132">
        <f t="shared" si="25"/>
        <v>1</v>
      </c>
      <c r="CX22" s="132">
        <f t="shared" si="25"/>
        <v>1</v>
      </c>
      <c r="CY22" s="132">
        <f t="shared" si="25"/>
        <v>1</v>
      </c>
      <c r="CZ22" s="132">
        <f t="shared" si="26"/>
        <v>1</v>
      </c>
      <c r="DA22" s="132">
        <f t="shared" si="26"/>
        <v>1</v>
      </c>
      <c r="DB22" s="132">
        <f t="shared" si="26"/>
        <v>1</v>
      </c>
      <c r="DC22" s="132">
        <f t="shared" si="26"/>
        <v>1</v>
      </c>
      <c r="DD22" s="132">
        <f t="shared" si="26"/>
        <v>1</v>
      </c>
      <c r="DE22" s="132">
        <f t="shared" si="26"/>
        <v>1</v>
      </c>
      <c r="DF22" s="132">
        <f t="shared" si="26"/>
        <v>1</v>
      </c>
      <c r="DG22" s="132">
        <f t="shared" si="26"/>
        <v>1</v>
      </c>
      <c r="DH22" s="132">
        <f t="shared" si="26"/>
        <v>1</v>
      </c>
      <c r="DI22" s="132">
        <f t="shared" si="26"/>
        <v>1</v>
      </c>
      <c r="DJ22" s="132">
        <f t="shared" si="26"/>
        <v>1</v>
      </c>
      <c r="DK22" s="132">
        <f t="shared" si="26"/>
        <v>1</v>
      </c>
      <c r="DL22" s="132">
        <f t="shared" si="26"/>
        <v>1</v>
      </c>
      <c r="DM22" s="132">
        <f t="shared" si="26"/>
        <v>1</v>
      </c>
      <c r="DN22" s="132">
        <f t="shared" si="26"/>
        <v>1</v>
      </c>
      <c r="DO22" s="132">
        <f t="shared" si="26"/>
        <v>1</v>
      </c>
      <c r="DP22" s="132">
        <f t="shared" si="27"/>
        <v>1</v>
      </c>
      <c r="DQ22" s="132">
        <f t="shared" si="27"/>
        <v>1</v>
      </c>
      <c r="DR22" s="132">
        <f t="shared" si="27"/>
        <v>1</v>
      </c>
      <c r="DS22" s="132">
        <f t="shared" si="27"/>
        <v>1</v>
      </c>
      <c r="DT22" s="132">
        <f t="shared" si="27"/>
        <v>1</v>
      </c>
      <c r="DU22" s="132">
        <f t="shared" si="27"/>
        <v>1</v>
      </c>
      <c r="DV22" s="132">
        <f t="shared" si="27"/>
        <v>1</v>
      </c>
      <c r="DW22" s="132">
        <f t="shared" si="27"/>
        <v>1</v>
      </c>
      <c r="DX22" s="132">
        <f t="shared" si="27"/>
        <v>1</v>
      </c>
      <c r="DY22" s="132">
        <f t="shared" si="27"/>
        <v>1</v>
      </c>
      <c r="DZ22" s="132">
        <f t="shared" si="27"/>
        <v>1</v>
      </c>
      <c r="EA22" s="132">
        <f t="shared" si="27"/>
        <v>1</v>
      </c>
      <c r="EB22" s="132">
        <f t="shared" si="27"/>
        <v>1</v>
      </c>
      <c r="ED22" s="133">
        <f t="shared" si="17"/>
        <v>1</v>
      </c>
      <c r="EE22" s="133">
        <f t="shared" si="17"/>
        <v>1.0000000000000002</v>
      </c>
      <c r="EF22" s="133">
        <f t="shared" si="17"/>
        <v>1</v>
      </c>
      <c r="EG22" s="133">
        <f t="shared" si="17"/>
        <v>1</v>
      </c>
      <c r="EH22" s="133">
        <f t="shared" si="17"/>
        <v>1</v>
      </c>
      <c r="EI22" s="133">
        <f t="shared" si="17"/>
        <v>1</v>
      </c>
      <c r="EJ22" s="133">
        <f t="shared" si="17"/>
        <v>1</v>
      </c>
      <c r="EK22" s="133">
        <f t="shared" si="17"/>
        <v>1</v>
      </c>
      <c r="EL22" s="133">
        <f t="shared" si="17"/>
        <v>1</v>
      </c>
      <c r="EM22" s="133">
        <f t="shared" si="17"/>
        <v>1</v>
      </c>
      <c r="EN22" s="133">
        <f t="shared" si="17"/>
        <v>1</v>
      </c>
      <c r="EO22" s="133">
        <f t="shared" si="17"/>
        <v>1</v>
      </c>
      <c r="EP22" s="133">
        <f t="shared" si="17"/>
        <v>1</v>
      </c>
      <c r="EQ22" s="133">
        <f t="shared" si="17"/>
        <v>1</v>
      </c>
      <c r="ER22" s="133">
        <f t="shared" si="17"/>
        <v>1</v>
      </c>
      <c r="ES22" s="133">
        <f t="shared" si="17"/>
        <v>1</v>
      </c>
      <c r="ET22" s="133">
        <f t="shared" si="18"/>
        <v>1</v>
      </c>
      <c r="EU22" s="133">
        <f t="shared" si="18"/>
        <v>1</v>
      </c>
      <c r="EV22" s="133">
        <f t="shared" si="18"/>
        <v>1</v>
      </c>
      <c r="EW22" s="133">
        <f t="shared" si="18"/>
        <v>1</v>
      </c>
      <c r="EX22" s="133">
        <f t="shared" si="18"/>
        <v>1</v>
      </c>
      <c r="EY22" s="133">
        <f t="shared" si="18"/>
        <v>1</v>
      </c>
      <c r="EZ22" s="133">
        <f t="shared" si="18"/>
        <v>1</v>
      </c>
      <c r="FA22" s="133">
        <f t="shared" si="18"/>
        <v>1</v>
      </c>
      <c r="FB22" s="133">
        <f t="shared" si="18"/>
        <v>1</v>
      </c>
      <c r="FC22" s="133">
        <f t="shared" si="18"/>
        <v>1</v>
      </c>
      <c r="FD22" s="133">
        <f t="shared" si="18"/>
        <v>1</v>
      </c>
      <c r="FE22" s="133">
        <f t="shared" si="18"/>
        <v>1</v>
      </c>
      <c r="FF22" s="133">
        <f t="shared" si="18"/>
        <v>1</v>
      </c>
      <c r="FG22" s="133">
        <f t="shared" si="18"/>
        <v>1</v>
      </c>
      <c r="FH22" s="133">
        <f t="shared" si="18"/>
        <v>1</v>
      </c>
      <c r="FI22" s="133">
        <f t="shared" si="18"/>
        <v>1</v>
      </c>
      <c r="FJ22" s="133">
        <f t="shared" si="19"/>
        <v>1</v>
      </c>
      <c r="FK22" s="133">
        <f t="shared" si="19"/>
        <v>1</v>
      </c>
      <c r="FL22" s="133">
        <f t="shared" si="19"/>
        <v>1</v>
      </c>
      <c r="FM22" s="133">
        <f t="shared" si="19"/>
        <v>1</v>
      </c>
      <c r="FN22" s="133">
        <f t="shared" si="19"/>
        <v>1</v>
      </c>
      <c r="FO22" s="133">
        <f t="shared" si="19"/>
        <v>1</v>
      </c>
      <c r="FP22" s="133">
        <f t="shared" si="19"/>
        <v>1</v>
      </c>
      <c r="FQ22" s="133">
        <f t="shared" si="19"/>
        <v>1</v>
      </c>
      <c r="FR22" s="133">
        <f t="shared" si="19"/>
        <v>1</v>
      </c>
      <c r="FS22" s="133">
        <f t="shared" si="19"/>
        <v>1</v>
      </c>
      <c r="FT22" s="133">
        <f t="shared" si="19"/>
        <v>1</v>
      </c>
      <c r="FU22" s="133">
        <f t="shared" si="19"/>
        <v>1</v>
      </c>
      <c r="FV22" s="133">
        <f t="shared" si="19"/>
        <v>1</v>
      </c>
      <c r="FW22" s="133">
        <f t="shared" si="19"/>
        <v>1</v>
      </c>
      <c r="FX22" s="133">
        <f t="shared" si="19"/>
        <v>1</v>
      </c>
      <c r="FY22" s="133">
        <f t="shared" si="20"/>
        <v>1</v>
      </c>
      <c r="FZ22" s="133">
        <f t="shared" si="20"/>
        <v>1</v>
      </c>
      <c r="GA22" s="133">
        <f t="shared" si="20"/>
        <v>1.0000000000000002</v>
      </c>
      <c r="GB22" s="133">
        <f t="shared" si="20"/>
        <v>1</v>
      </c>
      <c r="GC22" s="133">
        <f t="shared" si="20"/>
        <v>1</v>
      </c>
      <c r="GD22" s="133">
        <f t="shared" si="20"/>
        <v>1</v>
      </c>
      <c r="GE22" s="133">
        <f t="shared" si="20"/>
        <v>1</v>
      </c>
      <c r="GF22" s="133">
        <f t="shared" si="20"/>
        <v>1</v>
      </c>
      <c r="GG22" s="133">
        <f t="shared" si="20"/>
        <v>1</v>
      </c>
      <c r="GH22" s="133">
        <f t="shared" si="20"/>
        <v>1</v>
      </c>
      <c r="GI22" s="133">
        <f t="shared" si="20"/>
        <v>1</v>
      </c>
      <c r="GJ22" s="133">
        <f t="shared" si="20"/>
        <v>1</v>
      </c>
      <c r="GK22" s="133">
        <f t="shared" si="20"/>
        <v>1</v>
      </c>
      <c r="GN22" s="112">
        <f t="shared" si="21"/>
        <v>400</v>
      </c>
      <c r="GO22" s="112">
        <f t="shared" si="21"/>
        <v>400</v>
      </c>
      <c r="GP22" s="112">
        <f t="shared" si="21"/>
        <v>400</v>
      </c>
      <c r="GQ22" s="112">
        <f t="shared" si="21"/>
        <v>400</v>
      </c>
      <c r="GR22" s="112">
        <f t="shared" si="21"/>
        <v>400</v>
      </c>
      <c r="GS22" s="112">
        <f t="shared" si="21"/>
        <v>400</v>
      </c>
      <c r="GT22" s="112">
        <f t="shared" si="21"/>
        <v>400</v>
      </c>
      <c r="GU22" s="112">
        <f t="shared" si="21"/>
        <v>400</v>
      </c>
      <c r="GV22" s="112">
        <f t="shared" si="21"/>
        <v>400</v>
      </c>
      <c r="GW22" s="112">
        <f t="shared" si="21"/>
        <v>400</v>
      </c>
      <c r="GX22" s="112">
        <f t="shared" si="21"/>
        <v>400</v>
      </c>
      <c r="GY22" s="112">
        <f t="shared" si="21"/>
        <v>400</v>
      </c>
      <c r="GZ22" s="112">
        <f t="shared" si="21"/>
        <v>400</v>
      </c>
      <c r="HA22" s="112">
        <f t="shared" si="21"/>
        <v>400</v>
      </c>
      <c r="HB22" s="112">
        <f t="shared" si="21"/>
        <v>400</v>
      </c>
      <c r="HC22" s="112">
        <f t="shared" si="21"/>
        <v>400</v>
      </c>
      <c r="HD22" s="112">
        <f t="shared" si="22"/>
        <v>400</v>
      </c>
      <c r="HE22" s="112">
        <f t="shared" si="22"/>
        <v>400</v>
      </c>
      <c r="HF22" s="112">
        <f t="shared" si="22"/>
        <v>400</v>
      </c>
      <c r="HG22" s="112">
        <f t="shared" si="22"/>
        <v>400</v>
      </c>
      <c r="HH22" s="112">
        <f t="shared" si="22"/>
        <v>400</v>
      </c>
      <c r="HI22" s="112">
        <f t="shared" si="22"/>
        <v>400</v>
      </c>
      <c r="HJ22" s="112">
        <f t="shared" si="22"/>
        <v>400</v>
      </c>
      <c r="HK22" s="112">
        <f t="shared" si="22"/>
        <v>400</v>
      </c>
      <c r="HL22" s="112">
        <f t="shared" si="22"/>
        <v>400</v>
      </c>
      <c r="HM22" s="112">
        <f t="shared" si="22"/>
        <v>400</v>
      </c>
      <c r="HN22" s="112">
        <f t="shared" si="22"/>
        <v>400</v>
      </c>
      <c r="HO22" s="112">
        <f t="shared" si="22"/>
        <v>400</v>
      </c>
      <c r="HP22" s="112">
        <f t="shared" si="22"/>
        <v>400</v>
      </c>
      <c r="HQ22" s="112">
        <f t="shared" si="22"/>
        <v>400</v>
      </c>
      <c r="HR22" s="112">
        <f t="shared" si="22"/>
        <v>400</v>
      </c>
      <c r="HS22" s="112">
        <f t="shared" si="22"/>
        <v>400</v>
      </c>
      <c r="HT22" s="112">
        <f t="shared" si="23"/>
        <v>400</v>
      </c>
      <c r="HU22" s="112">
        <f t="shared" si="23"/>
        <v>400</v>
      </c>
      <c r="HV22" s="112">
        <f t="shared" si="23"/>
        <v>400</v>
      </c>
      <c r="HW22" s="112">
        <f t="shared" si="23"/>
        <v>400</v>
      </c>
      <c r="HX22" s="112">
        <f t="shared" si="23"/>
        <v>400</v>
      </c>
      <c r="HY22" s="112">
        <f t="shared" si="23"/>
        <v>400</v>
      </c>
      <c r="HZ22" s="112">
        <f t="shared" si="23"/>
        <v>400</v>
      </c>
      <c r="IA22" s="112">
        <f t="shared" si="23"/>
        <v>400</v>
      </c>
      <c r="IB22" s="112">
        <f t="shared" si="23"/>
        <v>400</v>
      </c>
      <c r="IC22" s="112">
        <f t="shared" si="23"/>
        <v>400</v>
      </c>
      <c r="ID22" s="112">
        <f t="shared" si="23"/>
        <v>400</v>
      </c>
      <c r="IE22" s="112">
        <f t="shared" si="23"/>
        <v>400</v>
      </c>
      <c r="IF22" s="112">
        <f t="shared" si="23"/>
        <v>400</v>
      </c>
      <c r="IG22" s="112">
        <f t="shared" si="23"/>
        <v>400</v>
      </c>
      <c r="IH22" s="112">
        <f t="shared" si="23"/>
        <v>400</v>
      </c>
      <c r="II22" s="112">
        <f t="shared" si="24"/>
        <v>400</v>
      </c>
      <c r="IJ22" s="112">
        <f t="shared" si="24"/>
        <v>400</v>
      </c>
      <c r="IK22" s="112">
        <f t="shared" si="24"/>
        <v>400</v>
      </c>
      <c r="IL22" s="112">
        <f t="shared" si="24"/>
        <v>400</v>
      </c>
      <c r="IM22" s="112">
        <f t="shared" si="24"/>
        <v>400</v>
      </c>
      <c r="IN22" s="112">
        <f t="shared" si="24"/>
        <v>400</v>
      </c>
      <c r="IO22" s="112">
        <f t="shared" si="24"/>
        <v>400</v>
      </c>
      <c r="IP22" s="112">
        <f t="shared" si="24"/>
        <v>400</v>
      </c>
      <c r="IQ22" s="112">
        <f t="shared" si="24"/>
        <v>400</v>
      </c>
      <c r="IR22" s="112">
        <f t="shared" si="24"/>
        <v>400</v>
      </c>
      <c r="IS22" s="112">
        <f t="shared" si="24"/>
        <v>400</v>
      </c>
      <c r="IT22" s="112">
        <f t="shared" si="24"/>
        <v>400</v>
      </c>
      <c r="IU22" s="112">
        <f t="shared" si="24"/>
        <v>400</v>
      </c>
    </row>
    <row r="23" spans="1:255" s="107" customFormat="1" ht="15.75" x14ac:dyDescent="0.25">
      <c r="A23" s="195" t="s">
        <v>120</v>
      </c>
      <c r="B23" s="124" t="s">
        <v>246</v>
      </c>
      <c r="C23" s="124" t="s">
        <v>250</v>
      </c>
      <c r="D23" s="125" t="s">
        <v>152</v>
      </c>
      <c r="E23" s="126">
        <v>50000</v>
      </c>
      <c r="F23" s="127">
        <v>0</v>
      </c>
      <c r="G23" s="128">
        <v>7.6499999999999999E-2</v>
      </c>
      <c r="H23" s="126">
        <v>400</v>
      </c>
      <c r="I23" s="129">
        <v>42370</v>
      </c>
      <c r="J23" s="130">
        <v>44196</v>
      </c>
      <c r="K23" s="131"/>
      <c r="L23" s="132">
        <f t="shared" si="13"/>
        <v>4571.4383561643835</v>
      </c>
      <c r="M23" s="132">
        <f t="shared" si="13"/>
        <v>4276.5068493150693</v>
      </c>
      <c r="N23" s="132">
        <f t="shared" si="13"/>
        <v>4571.4383561643835</v>
      </c>
      <c r="O23" s="132">
        <f t="shared" si="13"/>
        <v>4423.9726027397255</v>
      </c>
      <c r="P23" s="132">
        <f t="shared" si="13"/>
        <v>4571.4383561643835</v>
      </c>
      <c r="Q23" s="132">
        <f t="shared" si="13"/>
        <v>4423.9726027397255</v>
      </c>
      <c r="R23" s="132">
        <f t="shared" si="13"/>
        <v>4571.4383561643835</v>
      </c>
      <c r="S23" s="132">
        <f t="shared" si="13"/>
        <v>4571.4383561643835</v>
      </c>
      <c r="T23" s="132">
        <f t="shared" si="13"/>
        <v>4423.9726027397255</v>
      </c>
      <c r="U23" s="132">
        <f t="shared" si="13"/>
        <v>4571.4383561643835</v>
      </c>
      <c r="V23" s="132">
        <f t="shared" si="13"/>
        <v>4423.9726027397255</v>
      </c>
      <c r="W23" s="132">
        <f t="shared" si="13"/>
        <v>4571.4383561643835</v>
      </c>
      <c r="X23" s="132">
        <f t="shared" si="13"/>
        <v>4571.4383561643835</v>
      </c>
      <c r="Y23" s="132">
        <f t="shared" si="13"/>
        <v>4129.0410958904113</v>
      </c>
      <c r="Z23" s="132">
        <f t="shared" si="13"/>
        <v>4571.4383561643835</v>
      </c>
      <c r="AA23" s="132">
        <f t="shared" si="13"/>
        <v>4423.9726027397255</v>
      </c>
      <c r="AB23" s="132">
        <f t="shared" si="30"/>
        <v>4571.4383561643835</v>
      </c>
      <c r="AC23" s="132">
        <f t="shared" si="30"/>
        <v>4423.9726027397255</v>
      </c>
      <c r="AD23" s="132">
        <f t="shared" si="30"/>
        <v>4571.4383561643835</v>
      </c>
      <c r="AE23" s="132">
        <f t="shared" si="30"/>
        <v>4571.4383561643835</v>
      </c>
      <c r="AF23" s="132">
        <f t="shared" si="30"/>
        <v>4423.9726027397255</v>
      </c>
      <c r="AG23" s="132">
        <f t="shared" si="30"/>
        <v>4571.4383561643835</v>
      </c>
      <c r="AH23" s="132">
        <f t="shared" si="30"/>
        <v>4423.9726027397255</v>
      </c>
      <c r="AI23" s="132">
        <f t="shared" si="30"/>
        <v>4571.4383561643835</v>
      </c>
      <c r="AJ23" s="132">
        <f t="shared" si="30"/>
        <v>4571.4383561643835</v>
      </c>
      <c r="AK23" s="132">
        <f t="shared" si="30"/>
        <v>4129.0410958904113</v>
      </c>
      <c r="AL23" s="132">
        <f t="shared" si="30"/>
        <v>4571.4383561643835</v>
      </c>
      <c r="AM23" s="132">
        <f t="shared" si="30"/>
        <v>4423.9726027397255</v>
      </c>
      <c r="AN23" s="132">
        <f t="shared" si="30"/>
        <v>4571.4383561643835</v>
      </c>
      <c r="AO23" s="132">
        <f t="shared" si="30"/>
        <v>4423.9726027397255</v>
      </c>
      <c r="AP23" s="132">
        <f t="shared" si="30"/>
        <v>4571.4383561643835</v>
      </c>
      <c r="AQ23" s="132">
        <f t="shared" si="30"/>
        <v>4571.4383561643835</v>
      </c>
      <c r="AR23" s="132">
        <f t="shared" si="31"/>
        <v>4423.9726027397255</v>
      </c>
      <c r="AS23" s="132">
        <f t="shared" si="31"/>
        <v>4571.4383561643835</v>
      </c>
      <c r="AT23" s="132">
        <f t="shared" si="31"/>
        <v>4423.9726027397255</v>
      </c>
      <c r="AU23" s="132">
        <f t="shared" si="31"/>
        <v>4571.4383561643835</v>
      </c>
      <c r="AV23" s="132">
        <f t="shared" si="31"/>
        <v>4571.4383561643835</v>
      </c>
      <c r="AW23" s="132">
        <f t="shared" si="31"/>
        <v>4129.0410958904113</v>
      </c>
      <c r="AX23" s="132">
        <f t="shared" si="31"/>
        <v>4571.4383561643835</v>
      </c>
      <c r="AY23" s="132">
        <f t="shared" si="31"/>
        <v>4423.9726027397255</v>
      </c>
      <c r="AZ23" s="132">
        <f t="shared" si="31"/>
        <v>4571.4383561643835</v>
      </c>
      <c r="BA23" s="132">
        <f t="shared" si="31"/>
        <v>4423.9726027397255</v>
      </c>
      <c r="BB23" s="132">
        <f t="shared" si="31"/>
        <v>4571.4383561643835</v>
      </c>
      <c r="BC23" s="132">
        <f t="shared" si="31"/>
        <v>4571.4383561643835</v>
      </c>
      <c r="BD23" s="132">
        <f t="shared" si="31"/>
        <v>4423.9726027397255</v>
      </c>
      <c r="BE23" s="132">
        <f t="shared" si="31"/>
        <v>4571.4383561643835</v>
      </c>
      <c r="BF23" s="132">
        <f t="shared" si="31"/>
        <v>4423.9726027397255</v>
      </c>
      <c r="BG23" s="132">
        <f t="shared" si="28"/>
        <v>4571.4383561643835</v>
      </c>
      <c r="BH23" s="132">
        <f t="shared" si="28"/>
        <v>4571.4383561643835</v>
      </c>
      <c r="BI23" s="132">
        <f t="shared" si="28"/>
        <v>4276.5068493150693</v>
      </c>
      <c r="BJ23" s="132">
        <f t="shared" si="28"/>
        <v>4571.4383561643835</v>
      </c>
      <c r="BK23" s="132">
        <f t="shared" si="28"/>
        <v>4423.9726027397255</v>
      </c>
      <c r="BL23" s="132">
        <f t="shared" si="28"/>
        <v>4571.4383561643835</v>
      </c>
      <c r="BM23" s="132">
        <f t="shared" si="28"/>
        <v>4423.9726027397255</v>
      </c>
      <c r="BN23" s="132">
        <f t="shared" si="28"/>
        <v>4571.4383561643835</v>
      </c>
      <c r="BO23" s="132">
        <f t="shared" si="28"/>
        <v>4571.4383561643835</v>
      </c>
      <c r="BP23" s="132">
        <f t="shared" si="28"/>
        <v>4423.9726027397255</v>
      </c>
      <c r="BQ23" s="132">
        <f t="shared" si="28"/>
        <v>4571.4383561643835</v>
      </c>
      <c r="BR23" s="132">
        <f t="shared" si="28"/>
        <v>4423.9726027397255</v>
      </c>
      <c r="BS23" s="132">
        <f t="shared" si="28"/>
        <v>4571.4383561643835</v>
      </c>
      <c r="BU23" s="132">
        <f t="shared" si="29"/>
        <v>1</v>
      </c>
      <c r="BV23" s="132">
        <f t="shared" si="29"/>
        <v>1</v>
      </c>
      <c r="BW23" s="132">
        <f t="shared" si="29"/>
        <v>1</v>
      </c>
      <c r="BX23" s="132">
        <f t="shared" si="29"/>
        <v>1</v>
      </c>
      <c r="BY23" s="132">
        <f t="shared" si="29"/>
        <v>1</v>
      </c>
      <c r="BZ23" s="132">
        <f t="shared" si="29"/>
        <v>1</v>
      </c>
      <c r="CA23" s="132">
        <f t="shared" si="29"/>
        <v>1</v>
      </c>
      <c r="CB23" s="132">
        <f t="shared" si="29"/>
        <v>1</v>
      </c>
      <c r="CC23" s="132">
        <f t="shared" si="29"/>
        <v>1</v>
      </c>
      <c r="CD23" s="132">
        <f t="shared" si="29"/>
        <v>1</v>
      </c>
      <c r="CE23" s="132">
        <f t="shared" si="29"/>
        <v>1</v>
      </c>
      <c r="CF23" s="132">
        <f t="shared" si="29"/>
        <v>1</v>
      </c>
      <c r="CG23" s="132">
        <f t="shared" si="29"/>
        <v>1</v>
      </c>
      <c r="CH23" s="132">
        <f t="shared" si="29"/>
        <v>1</v>
      </c>
      <c r="CI23" s="132">
        <f t="shared" si="29"/>
        <v>1</v>
      </c>
      <c r="CJ23" s="132">
        <f t="shared" si="25"/>
        <v>1</v>
      </c>
      <c r="CK23" s="132">
        <f t="shared" si="25"/>
        <v>1</v>
      </c>
      <c r="CL23" s="132">
        <f t="shared" si="25"/>
        <v>1</v>
      </c>
      <c r="CM23" s="132">
        <f t="shared" si="25"/>
        <v>1</v>
      </c>
      <c r="CN23" s="132">
        <f t="shared" si="25"/>
        <v>1</v>
      </c>
      <c r="CO23" s="132">
        <f t="shared" si="25"/>
        <v>1</v>
      </c>
      <c r="CP23" s="132">
        <f t="shared" si="25"/>
        <v>1</v>
      </c>
      <c r="CQ23" s="132">
        <f t="shared" si="25"/>
        <v>1</v>
      </c>
      <c r="CR23" s="132">
        <f t="shared" si="25"/>
        <v>1</v>
      </c>
      <c r="CS23" s="132">
        <f t="shared" si="25"/>
        <v>1</v>
      </c>
      <c r="CT23" s="132">
        <f t="shared" si="25"/>
        <v>1</v>
      </c>
      <c r="CU23" s="132">
        <f t="shared" si="25"/>
        <v>1</v>
      </c>
      <c r="CV23" s="132">
        <f t="shared" si="25"/>
        <v>1</v>
      </c>
      <c r="CW23" s="132">
        <f t="shared" si="25"/>
        <v>1</v>
      </c>
      <c r="CX23" s="132">
        <f t="shared" si="25"/>
        <v>1</v>
      </c>
      <c r="CY23" s="132">
        <f t="shared" si="25"/>
        <v>1</v>
      </c>
      <c r="CZ23" s="132">
        <f t="shared" si="26"/>
        <v>1</v>
      </c>
      <c r="DA23" s="132">
        <f t="shared" si="26"/>
        <v>1</v>
      </c>
      <c r="DB23" s="132">
        <f t="shared" si="26"/>
        <v>1</v>
      </c>
      <c r="DC23" s="132">
        <f t="shared" si="26"/>
        <v>1</v>
      </c>
      <c r="DD23" s="132">
        <f t="shared" si="26"/>
        <v>1</v>
      </c>
      <c r="DE23" s="132">
        <f t="shared" si="26"/>
        <v>1</v>
      </c>
      <c r="DF23" s="132">
        <f t="shared" si="26"/>
        <v>1</v>
      </c>
      <c r="DG23" s="132">
        <f t="shared" si="26"/>
        <v>1</v>
      </c>
      <c r="DH23" s="132">
        <f t="shared" si="26"/>
        <v>1</v>
      </c>
      <c r="DI23" s="132">
        <f t="shared" si="26"/>
        <v>1</v>
      </c>
      <c r="DJ23" s="132">
        <f t="shared" si="26"/>
        <v>1</v>
      </c>
      <c r="DK23" s="132">
        <f t="shared" si="26"/>
        <v>1</v>
      </c>
      <c r="DL23" s="132">
        <f t="shared" si="26"/>
        <v>1</v>
      </c>
      <c r="DM23" s="132">
        <f t="shared" si="26"/>
        <v>1</v>
      </c>
      <c r="DN23" s="132">
        <f t="shared" si="26"/>
        <v>1</v>
      </c>
      <c r="DO23" s="132">
        <f t="shared" si="26"/>
        <v>1</v>
      </c>
      <c r="DP23" s="132">
        <f t="shared" si="27"/>
        <v>1</v>
      </c>
      <c r="DQ23" s="132">
        <f t="shared" si="27"/>
        <v>1</v>
      </c>
      <c r="DR23" s="132">
        <f t="shared" si="27"/>
        <v>1</v>
      </c>
      <c r="DS23" s="132">
        <f t="shared" si="27"/>
        <v>1</v>
      </c>
      <c r="DT23" s="132">
        <f t="shared" si="27"/>
        <v>1</v>
      </c>
      <c r="DU23" s="132">
        <f t="shared" si="27"/>
        <v>1</v>
      </c>
      <c r="DV23" s="132">
        <f t="shared" si="27"/>
        <v>1</v>
      </c>
      <c r="DW23" s="132">
        <f t="shared" si="27"/>
        <v>1</v>
      </c>
      <c r="DX23" s="132">
        <f t="shared" si="27"/>
        <v>1</v>
      </c>
      <c r="DY23" s="132">
        <f t="shared" si="27"/>
        <v>1</v>
      </c>
      <c r="DZ23" s="132">
        <f t="shared" si="27"/>
        <v>1</v>
      </c>
      <c r="EA23" s="132">
        <f t="shared" si="27"/>
        <v>1</v>
      </c>
      <c r="EB23" s="132">
        <f t="shared" si="27"/>
        <v>1</v>
      </c>
      <c r="ED23" s="133">
        <f t="shared" si="17"/>
        <v>1</v>
      </c>
      <c r="EE23" s="133">
        <f t="shared" si="17"/>
        <v>1.0000000000000002</v>
      </c>
      <c r="EF23" s="133">
        <f t="shared" si="17"/>
        <v>1</v>
      </c>
      <c r="EG23" s="133">
        <f t="shared" si="17"/>
        <v>1</v>
      </c>
      <c r="EH23" s="133">
        <f t="shared" si="17"/>
        <v>1</v>
      </c>
      <c r="EI23" s="133">
        <f t="shared" si="17"/>
        <v>1</v>
      </c>
      <c r="EJ23" s="133">
        <f t="shared" si="17"/>
        <v>1</v>
      </c>
      <c r="EK23" s="133">
        <f t="shared" si="17"/>
        <v>1</v>
      </c>
      <c r="EL23" s="133">
        <f t="shared" si="17"/>
        <v>1</v>
      </c>
      <c r="EM23" s="133">
        <f t="shared" si="17"/>
        <v>1</v>
      </c>
      <c r="EN23" s="133">
        <f t="shared" si="17"/>
        <v>1</v>
      </c>
      <c r="EO23" s="133">
        <f t="shared" si="17"/>
        <v>1</v>
      </c>
      <c r="EP23" s="133">
        <f t="shared" si="17"/>
        <v>1</v>
      </c>
      <c r="EQ23" s="133">
        <f t="shared" si="17"/>
        <v>1</v>
      </c>
      <c r="ER23" s="133">
        <f t="shared" si="17"/>
        <v>1</v>
      </c>
      <c r="ES23" s="133">
        <f t="shared" si="17"/>
        <v>1</v>
      </c>
      <c r="ET23" s="133">
        <f t="shared" si="18"/>
        <v>1</v>
      </c>
      <c r="EU23" s="133">
        <f t="shared" si="18"/>
        <v>1</v>
      </c>
      <c r="EV23" s="133">
        <f t="shared" si="18"/>
        <v>1</v>
      </c>
      <c r="EW23" s="133">
        <f t="shared" si="18"/>
        <v>1</v>
      </c>
      <c r="EX23" s="133">
        <f t="shared" si="18"/>
        <v>1</v>
      </c>
      <c r="EY23" s="133">
        <f t="shared" si="18"/>
        <v>1</v>
      </c>
      <c r="EZ23" s="133">
        <f t="shared" si="18"/>
        <v>1</v>
      </c>
      <c r="FA23" s="133">
        <f t="shared" si="18"/>
        <v>1</v>
      </c>
      <c r="FB23" s="133">
        <f t="shared" si="18"/>
        <v>1</v>
      </c>
      <c r="FC23" s="133">
        <f t="shared" si="18"/>
        <v>1</v>
      </c>
      <c r="FD23" s="133">
        <f t="shared" si="18"/>
        <v>1</v>
      </c>
      <c r="FE23" s="133">
        <f t="shared" si="18"/>
        <v>1</v>
      </c>
      <c r="FF23" s="133">
        <f t="shared" si="18"/>
        <v>1</v>
      </c>
      <c r="FG23" s="133">
        <f t="shared" si="18"/>
        <v>1</v>
      </c>
      <c r="FH23" s="133">
        <f t="shared" si="18"/>
        <v>1</v>
      </c>
      <c r="FI23" s="133">
        <f t="shared" si="18"/>
        <v>1</v>
      </c>
      <c r="FJ23" s="133">
        <f t="shared" si="19"/>
        <v>1</v>
      </c>
      <c r="FK23" s="133">
        <f t="shared" si="19"/>
        <v>1</v>
      </c>
      <c r="FL23" s="133">
        <f t="shared" si="19"/>
        <v>1</v>
      </c>
      <c r="FM23" s="133">
        <f t="shared" si="19"/>
        <v>1</v>
      </c>
      <c r="FN23" s="133">
        <f t="shared" si="19"/>
        <v>1</v>
      </c>
      <c r="FO23" s="133">
        <f t="shared" si="19"/>
        <v>1</v>
      </c>
      <c r="FP23" s="133">
        <f t="shared" si="19"/>
        <v>1</v>
      </c>
      <c r="FQ23" s="133">
        <f t="shared" si="19"/>
        <v>1</v>
      </c>
      <c r="FR23" s="133">
        <f t="shared" si="19"/>
        <v>1</v>
      </c>
      <c r="FS23" s="133">
        <f t="shared" si="19"/>
        <v>1</v>
      </c>
      <c r="FT23" s="133">
        <f t="shared" si="19"/>
        <v>1</v>
      </c>
      <c r="FU23" s="133">
        <f t="shared" si="19"/>
        <v>1</v>
      </c>
      <c r="FV23" s="133">
        <f t="shared" si="19"/>
        <v>1</v>
      </c>
      <c r="FW23" s="133">
        <f t="shared" si="19"/>
        <v>1</v>
      </c>
      <c r="FX23" s="133">
        <f t="shared" si="19"/>
        <v>1</v>
      </c>
      <c r="FY23" s="133">
        <f t="shared" si="20"/>
        <v>1</v>
      </c>
      <c r="FZ23" s="133">
        <f t="shared" si="20"/>
        <v>1</v>
      </c>
      <c r="GA23" s="133">
        <f t="shared" si="20"/>
        <v>1.0000000000000002</v>
      </c>
      <c r="GB23" s="133">
        <f t="shared" si="20"/>
        <v>1</v>
      </c>
      <c r="GC23" s="133">
        <f t="shared" si="20"/>
        <v>1</v>
      </c>
      <c r="GD23" s="133">
        <f t="shared" si="20"/>
        <v>1</v>
      </c>
      <c r="GE23" s="133">
        <f t="shared" si="20"/>
        <v>1</v>
      </c>
      <c r="GF23" s="133">
        <f t="shared" si="20"/>
        <v>1</v>
      </c>
      <c r="GG23" s="133">
        <f t="shared" si="20"/>
        <v>1</v>
      </c>
      <c r="GH23" s="133">
        <f t="shared" si="20"/>
        <v>1</v>
      </c>
      <c r="GI23" s="133">
        <f t="shared" si="20"/>
        <v>1</v>
      </c>
      <c r="GJ23" s="133">
        <f t="shared" si="20"/>
        <v>1</v>
      </c>
      <c r="GK23" s="133">
        <f t="shared" si="20"/>
        <v>1</v>
      </c>
      <c r="GN23" s="112">
        <f t="shared" si="21"/>
        <v>400</v>
      </c>
      <c r="GO23" s="112">
        <f t="shared" si="21"/>
        <v>400</v>
      </c>
      <c r="GP23" s="112">
        <f t="shared" si="21"/>
        <v>400</v>
      </c>
      <c r="GQ23" s="112">
        <f t="shared" si="21"/>
        <v>400</v>
      </c>
      <c r="GR23" s="112">
        <f t="shared" si="21"/>
        <v>400</v>
      </c>
      <c r="GS23" s="112">
        <f t="shared" si="21"/>
        <v>400</v>
      </c>
      <c r="GT23" s="112">
        <f t="shared" si="21"/>
        <v>400</v>
      </c>
      <c r="GU23" s="112">
        <f t="shared" si="21"/>
        <v>400</v>
      </c>
      <c r="GV23" s="112">
        <f t="shared" si="21"/>
        <v>400</v>
      </c>
      <c r="GW23" s="112">
        <f t="shared" si="21"/>
        <v>400</v>
      </c>
      <c r="GX23" s="112">
        <f t="shared" si="21"/>
        <v>400</v>
      </c>
      <c r="GY23" s="112">
        <f t="shared" si="21"/>
        <v>400</v>
      </c>
      <c r="GZ23" s="112">
        <f t="shared" si="21"/>
        <v>400</v>
      </c>
      <c r="HA23" s="112">
        <f t="shared" si="21"/>
        <v>400</v>
      </c>
      <c r="HB23" s="112">
        <f t="shared" si="21"/>
        <v>400</v>
      </c>
      <c r="HC23" s="112">
        <f t="shared" si="21"/>
        <v>400</v>
      </c>
      <c r="HD23" s="112">
        <f t="shared" si="22"/>
        <v>400</v>
      </c>
      <c r="HE23" s="112">
        <f t="shared" si="22"/>
        <v>400</v>
      </c>
      <c r="HF23" s="112">
        <f t="shared" si="22"/>
        <v>400</v>
      </c>
      <c r="HG23" s="112">
        <f t="shared" si="22"/>
        <v>400</v>
      </c>
      <c r="HH23" s="112">
        <f t="shared" si="22"/>
        <v>400</v>
      </c>
      <c r="HI23" s="112">
        <f t="shared" si="22"/>
        <v>400</v>
      </c>
      <c r="HJ23" s="112">
        <f t="shared" si="22"/>
        <v>400</v>
      </c>
      <c r="HK23" s="112">
        <f t="shared" si="22"/>
        <v>400</v>
      </c>
      <c r="HL23" s="112">
        <f t="shared" si="22"/>
        <v>400</v>
      </c>
      <c r="HM23" s="112">
        <f t="shared" si="22"/>
        <v>400</v>
      </c>
      <c r="HN23" s="112">
        <f t="shared" si="22"/>
        <v>400</v>
      </c>
      <c r="HO23" s="112">
        <f t="shared" si="22"/>
        <v>400</v>
      </c>
      <c r="HP23" s="112">
        <f t="shared" si="22"/>
        <v>400</v>
      </c>
      <c r="HQ23" s="112">
        <f t="shared" si="22"/>
        <v>400</v>
      </c>
      <c r="HR23" s="112">
        <f t="shared" si="22"/>
        <v>400</v>
      </c>
      <c r="HS23" s="112">
        <f t="shared" si="22"/>
        <v>400</v>
      </c>
      <c r="HT23" s="112">
        <f t="shared" si="23"/>
        <v>400</v>
      </c>
      <c r="HU23" s="112">
        <f t="shared" si="23"/>
        <v>400</v>
      </c>
      <c r="HV23" s="112">
        <f t="shared" si="23"/>
        <v>400</v>
      </c>
      <c r="HW23" s="112">
        <f t="shared" si="23"/>
        <v>400</v>
      </c>
      <c r="HX23" s="112">
        <f t="shared" si="23"/>
        <v>400</v>
      </c>
      <c r="HY23" s="112">
        <f t="shared" si="23"/>
        <v>400</v>
      </c>
      <c r="HZ23" s="112">
        <f t="shared" si="23"/>
        <v>400</v>
      </c>
      <c r="IA23" s="112">
        <f t="shared" si="23"/>
        <v>400</v>
      </c>
      <c r="IB23" s="112">
        <f t="shared" si="23"/>
        <v>400</v>
      </c>
      <c r="IC23" s="112">
        <f t="shared" si="23"/>
        <v>400</v>
      </c>
      <c r="ID23" s="112">
        <f t="shared" si="23"/>
        <v>400</v>
      </c>
      <c r="IE23" s="112">
        <f t="shared" si="23"/>
        <v>400</v>
      </c>
      <c r="IF23" s="112">
        <f t="shared" si="23"/>
        <v>400</v>
      </c>
      <c r="IG23" s="112">
        <f t="shared" si="23"/>
        <v>400</v>
      </c>
      <c r="IH23" s="112">
        <f t="shared" si="23"/>
        <v>400</v>
      </c>
      <c r="II23" s="112">
        <f t="shared" si="24"/>
        <v>400</v>
      </c>
      <c r="IJ23" s="112">
        <f t="shared" si="24"/>
        <v>400</v>
      </c>
      <c r="IK23" s="112">
        <f t="shared" si="24"/>
        <v>400</v>
      </c>
      <c r="IL23" s="112">
        <f t="shared" si="24"/>
        <v>400</v>
      </c>
      <c r="IM23" s="112">
        <f t="shared" si="24"/>
        <v>400</v>
      </c>
      <c r="IN23" s="112">
        <f t="shared" si="24"/>
        <v>400</v>
      </c>
      <c r="IO23" s="112">
        <f t="shared" si="24"/>
        <v>400</v>
      </c>
      <c r="IP23" s="112">
        <f t="shared" si="24"/>
        <v>400</v>
      </c>
      <c r="IQ23" s="112">
        <f t="shared" si="24"/>
        <v>400</v>
      </c>
      <c r="IR23" s="112">
        <f t="shared" si="24"/>
        <v>400</v>
      </c>
      <c r="IS23" s="112">
        <f t="shared" si="24"/>
        <v>400</v>
      </c>
      <c r="IT23" s="112">
        <f t="shared" si="24"/>
        <v>400</v>
      </c>
      <c r="IU23" s="112">
        <f t="shared" si="24"/>
        <v>400</v>
      </c>
    </row>
    <row r="24" spans="1:255" s="107" customFormat="1" ht="15.75" x14ac:dyDescent="0.25">
      <c r="A24" s="195"/>
      <c r="B24" s="124"/>
      <c r="C24" s="124"/>
      <c r="D24" s="125"/>
      <c r="E24" s="126"/>
      <c r="F24" s="127"/>
      <c r="G24" s="128"/>
      <c r="H24" s="126"/>
      <c r="I24" s="129"/>
      <c r="J24" s="130"/>
      <c r="K24" s="131"/>
      <c r="L24" s="132">
        <f t="shared" si="13"/>
        <v>0</v>
      </c>
      <c r="M24" s="132">
        <f t="shared" si="13"/>
        <v>0</v>
      </c>
      <c r="N24" s="132">
        <f t="shared" si="13"/>
        <v>0</v>
      </c>
      <c r="O24" s="132">
        <f t="shared" si="13"/>
        <v>0</v>
      </c>
      <c r="P24" s="132">
        <f t="shared" si="13"/>
        <v>0</v>
      </c>
      <c r="Q24" s="132">
        <f t="shared" si="13"/>
        <v>0</v>
      </c>
      <c r="R24" s="132">
        <f t="shared" si="13"/>
        <v>0</v>
      </c>
      <c r="S24" s="132">
        <f t="shared" si="13"/>
        <v>0</v>
      </c>
      <c r="T24" s="132">
        <f t="shared" si="13"/>
        <v>0</v>
      </c>
      <c r="U24" s="132">
        <f t="shared" si="13"/>
        <v>0</v>
      </c>
      <c r="V24" s="132">
        <f t="shared" si="13"/>
        <v>0</v>
      </c>
      <c r="W24" s="132">
        <f t="shared" si="13"/>
        <v>0</v>
      </c>
      <c r="X24" s="132">
        <f t="shared" si="13"/>
        <v>0</v>
      </c>
      <c r="Y24" s="132">
        <f t="shared" si="13"/>
        <v>0</v>
      </c>
      <c r="Z24" s="132">
        <f t="shared" si="13"/>
        <v>0</v>
      </c>
      <c r="AA24" s="132">
        <f t="shared" si="13"/>
        <v>0</v>
      </c>
      <c r="AB24" s="132">
        <f t="shared" si="30"/>
        <v>0</v>
      </c>
      <c r="AC24" s="132">
        <f t="shared" si="30"/>
        <v>0</v>
      </c>
      <c r="AD24" s="132">
        <f t="shared" si="30"/>
        <v>0</v>
      </c>
      <c r="AE24" s="132">
        <f t="shared" si="30"/>
        <v>0</v>
      </c>
      <c r="AF24" s="132">
        <f t="shared" si="30"/>
        <v>0</v>
      </c>
      <c r="AG24" s="132">
        <f t="shared" si="30"/>
        <v>0</v>
      </c>
      <c r="AH24" s="132">
        <f t="shared" si="30"/>
        <v>0</v>
      </c>
      <c r="AI24" s="132">
        <f t="shared" si="30"/>
        <v>0</v>
      </c>
      <c r="AJ24" s="132">
        <f t="shared" si="30"/>
        <v>0</v>
      </c>
      <c r="AK24" s="132">
        <f t="shared" si="30"/>
        <v>0</v>
      </c>
      <c r="AL24" s="132">
        <f t="shared" si="30"/>
        <v>0</v>
      </c>
      <c r="AM24" s="132">
        <f t="shared" si="30"/>
        <v>0</v>
      </c>
      <c r="AN24" s="132">
        <f t="shared" si="30"/>
        <v>0</v>
      </c>
      <c r="AO24" s="132">
        <f t="shared" si="30"/>
        <v>0</v>
      </c>
      <c r="AP24" s="132">
        <f t="shared" si="30"/>
        <v>0</v>
      </c>
      <c r="AQ24" s="132">
        <f t="shared" si="30"/>
        <v>0</v>
      </c>
      <c r="AR24" s="132">
        <f t="shared" si="31"/>
        <v>0</v>
      </c>
      <c r="AS24" s="132">
        <f t="shared" si="31"/>
        <v>0</v>
      </c>
      <c r="AT24" s="132">
        <f t="shared" si="31"/>
        <v>0</v>
      </c>
      <c r="AU24" s="132">
        <f t="shared" si="31"/>
        <v>0</v>
      </c>
      <c r="AV24" s="132">
        <f t="shared" si="31"/>
        <v>0</v>
      </c>
      <c r="AW24" s="132">
        <f t="shared" si="31"/>
        <v>0</v>
      </c>
      <c r="AX24" s="132">
        <f t="shared" si="31"/>
        <v>0</v>
      </c>
      <c r="AY24" s="132">
        <f t="shared" si="31"/>
        <v>0</v>
      </c>
      <c r="AZ24" s="132">
        <f t="shared" si="31"/>
        <v>0</v>
      </c>
      <c r="BA24" s="132">
        <f t="shared" si="31"/>
        <v>0</v>
      </c>
      <c r="BB24" s="132">
        <f t="shared" si="31"/>
        <v>0</v>
      </c>
      <c r="BC24" s="132">
        <f t="shared" si="31"/>
        <v>0</v>
      </c>
      <c r="BD24" s="132">
        <f t="shared" si="31"/>
        <v>0</v>
      </c>
      <c r="BE24" s="132">
        <f t="shared" si="31"/>
        <v>0</v>
      </c>
      <c r="BF24" s="132">
        <f t="shared" si="31"/>
        <v>0</v>
      </c>
      <c r="BG24" s="132">
        <f t="shared" si="28"/>
        <v>0</v>
      </c>
      <c r="BH24" s="132">
        <f t="shared" si="28"/>
        <v>0</v>
      </c>
      <c r="BI24" s="132">
        <f t="shared" si="28"/>
        <v>0</v>
      </c>
      <c r="BJ24" s="132">
        <f t="shared" si="28"/>
        <v>0</v>
      </c>
      <c r="BK24" s="132">
        <f t="shared" si="28"/>
        <v>0</v>
      </c>
      <c r="BL24" s="132">
        <f t="shared" si="28"/>
        <v>0</v>
      </c>
      <c r="BM24" s="132">
        <f t="shared" si="28"/>
        <v>0</v>
      </c>
      <c r="BN24" s="132">
        <f t="shared" si="28"/>
        <v>0</v>
      </c>
      <c r="BO24" s="132">
        <f t="shared" si="28"/>
        <v>0</v>
      </c>
      <c r="BP24" s="132">
        <f t="shared" si="28"/>
        <v>0</v>
      </c>
      <c r="BQ24" s="132">
        <f t="shared" si="28"/>
        <v>0</v>
      </c>
      <c r="BR24" s="132">
        <f t="shared" si="28"/>
        <v>0</v>
      </c>
      <c r="BS24" s="132">
        <f t="shared" si="28"/>
        <v>0</v>
      </c>
      <c r="BU24" s="132">
        <f t="shared" si="29"/>
        <v>0</v>
      </c>
      <c r="BV24" s="132">
        <f t="shared" si="29"/>
        <v>0</v>
      </c>
      <c r="BW24" s="132">
        <f t="shared" si="29"/>
        <v>0</v>
      </c>
      <c r="BX24" s="132">
        <f t="shared" si="29"/>
        <v>0</v>
      </c>
      <c r="BY24" s="132">
        <f t="shared" si="29"/>
        <v>0</v>
      </c>
      <c r="BZ24" s="132">
        <f t="shared" si="29"/>
        <v>0</v>
      </c>
      <c r="CA24" s="132">
        <f t="shared" si="29"/>
        <v>0</v>
      </c>
      <c r="CB24" s="132">
        <f t="shared" si="29"/>
        <v>0</v>
      </c>
      <c r="CC24" s="132">
        <f t="shared" si="29"/>
        <v>0</v>
      </c>
      <c r="CD24" s="132">
        <f t="shared" si="29"/>
        <v>0</v>
      </c>
      <c r="CE24" s="132">
        <f t="shared" si="29"/>
        <v>0</v>
      </c>
      <c r="CF24" s="132">
        <f t="shared" si="29"/>
        <v>0</v>
      </c>
      <c r="CG24" s="132">
        <f t="shared" si="29"/>
        <v>0</v>
      </c>
      <c r="CH24" s="132">
        <f t="shared" si="29"/>
        <v>0</v>
      </c>
      <c r="CI24" s="132">
        <f t="shared" si="29"/>
        <v>0</v>
      </c>
      <c r="CJ24" s="132">
        <f t="shared" si="25"/>
        <v>0</v>
      </c>
      <c r="CK24" s="132">
        <f t="shared" si="25"/>
        <v>0</v>
      </c>
      <c r="CL24" s="132">
        <f t="shared" si="25"/>
        <v>0</v>
      </c>
      <c r="CM24" s="132">
        <f t="shared" si="25"/>
        <v>0</v>
      </c>
      <c r="CN24" s="132">
        <f t="shared" si="25"/>
        <v>0</v>
      </c>
      <c r="CO24" s="132">
        <f t="shared" si="25"/>
        <v>0</v>
      </c>
      <c r="CP24" s="132">
        <f t="shared" si="25"/>
        <v>0</v>
      </c>
      <c r="CQ24" s="132">
        <f t="shared" si="25"/>
        <v>0</v>
      </c>
      <c r="CR24" s="132">
        <f t="shared" si="25"/>
        <v>0</v>
      </c>
      <c r="CS24" s="132">
        <f t="shared" si="25"/>
        <v>0</v>
      </c>
      <c r="CT24" s="132">
        <f t="shared" si="25"/>
        <v>0</v>
      </c>
      <c r="CU24" s="132">
        <f t="shared" si="25"/>
        <v>0</v>
      </c>
      <c r="CV24" s="132">
        <f t="shared" si="25"/>
        <v>0</v>
      </c>
      <c r="CW24" s="132">
        <f t="shared" si="25"/>
        <v>0</v>
      </c>
      <c r="CX24" s="132">
        <f t="shared" si="25"/>
        <v>0</v>
      </c>
      <c r="CY24" s="132">
        <f t="shared" si="25"/>
        <v>0</v>
      </c>
      <c r="CZ24" s="132">
        <f t="shared" si="26"/>
        <v>0</v>
      </c>
      <c r="DA24" s="132">
        <f t="shared" si="26"/>
        <v>0</v>
      </c>
      <c r="DB24" s="132">
        <f t="shared" si="26"/>
        <v>0</v>
      </c>
      <c r="DC24" s="132">
        <f t="shared" si="26"/>
        <v>0</v>
      </c>
      <c r="DD24" s="132">
        <f t="shared" si="26"/>
        <v>0</v>
      </c>
      <c r="DE24" s="132">
        <f t="shared" si="26"/>
        <v>0</v>
      </c>
      <c r="DF24" s="132">
        <f t="shared" si="26"/>
        <v>0</v>
      </c>
      <c r="DG24" s="132">
        <f t="shared" si="26"/>
        <v>0</v>
      </c>
      <c r="DH24" s="132">
        <f t="shared" si="26"/>
        <v>0</v>
      </c>
      <c r="DI24" s="132">
        <f t="shared" si="26"/>
        <v>0</v>
      </c>
      <c r="DJ24" s="132">
        <f t="shared" si="26"/>
        <v>0</v>
      </c>
      <c r="DK24" s="132">
        <f t="shared" si="26"/>
        <v>0</v>
      </c>
      <c r="DL24" s="132">
        <f t="shared" si="26"/>
        <v>0</v>
      </c>
      <c r="DM24" s="132">
        <f t="shared" si="26"/>
        <v>0</v>
      </c>
      <c r="DN24" s="132">
        <f t="shared" si="26"/>
        <v>0</v>
      </c>
      <c r="DO24" s="132">
        <f t="shared" si="26"/>
        <v>0</v>
      </c>
      <c r="DP24" s="132">
        <f t="shared" si="27"/>
        <v>0</v>
      </c>
      <c r="DQ24" s="132">
        <f t="shared" si="27"/>
        <v>0</v>
      </c>
      <c r="DR24" s="132">
        <f t="shared" si="27"/>
        <v>0</v>
      </c>
      <c r="DS24" s="132">
        <f t="shared" si="27"/>
        <v>0</v>
      </c>
      <c r="DT24" s="132">
        <f t="shared" si="27"/>
        <v>0</v>
      </c>
      <c r="DU24" s="132">
        <f t="shared" si="27"/>
        <v>0</v>
      </c>
      <c r="DV24" s="132">
        <f t="shared" si="27"/>
        <v>0</v>
      </c>
      <c r="DW24" s="132">
        <f t="shared" si="27"/>
        <v>0</v>
      </c>
      <c r="DX24" s="132">
        <f t="shared" si="27"/>
        <v>0</v>
      </c>
      <c r="DY24" s="132">
        <f t="shared" si="27"/>
        <v>0</v>
      </c>
      <c r="DZ24" s="132">
        <f t="shared" si="27"/>
        <v>0</v>
      </c>
      <c r="EA24" s="132">
        <f t="shared" si="27"/>
        <v>0</v>
      </c>
      <c r="EB24" s="132">
        <f t="shared" si="27"/>
        <v>0</v>
      </c>
      <c r="ED24" s="133">
        <f t="shared" si="17"/>
        <v>0</v>
      </c>
      <c r="EE24" s="133">
        <f t="shared" si="17"/>
        <v>0</v>
      </c>
      <c r="EF24" s="133">
        <f t="shared" si="17"/>
        <v>0</v>
      </c>
      <c r="EG24" s="133">
        <f t="shared" si="17"/>
        <v>0</v>
      </c>
      <c r="EH24" s="133">
        <f t="shared" si="17"/>
        <v>0</v>
      </c>
      <c r="EI24" s="133">
        <f t="shared" si="17"/>
        <v>0</v>
      </c>
      <c r="EJ24" s="133">
        <f t="shared" si="17"/>
        <v>0</v>
      </c>
      <c r="EK24" s="133">
        <f t="shared" si="17"/>
        <v>0</v>
      </c>
      <c r="EL24" s="133">
        <f t="shared" si="17"/>
        <v>0</v>
      </c>
      <c r="EM24" s="133">
        <f t="shared" si="17"/>
        <v>0</v>
      </c>
      <c r="EN24" s="133">
        <f t="shared" si="17"/>
        <v>0</v>
      </c>
      <c r="EO24" s="133">
        <f t="shared" si="17"/>
        <v>0</v>
      </c>
      <c r="EP24" s="133">
        <f t="shared" si="17"/>
        <v>0</v>
      </c>
      <c r="EQ24" s="133">
        <f t="shared" si="17"/>
        <v>0</v>
      </c>
      <c r="ER24" s="133">
        <f t="shared" si="17"/>
        <v>0</v>
      </c>
      <c r="ES24" s="133">
        <f t="shared" si="17"/>
        <v>0</v>
      </c>
      <c r="ET24" s="133">
        <f t="shared" si="18"/>
        <v>0</v>
      </c>
      <c r="EU24" s="133">
        <f t="shared" si="18"/>
        <v>0</v>
      </c>
      <c r="EV24" s="133">
        <f t="shared" si="18"/>
        <v>0</v>
      </c>
      <c r="EW24" s="133">
        <f t="shared" si="18"/>
        <v>0</v>
      </c>
      <c r="EX24" s="133">
        <f t="shared" si="18"/>
        <v>0</v>
      </c>
      <c r="EY24" s="133">
        <f t="shared" si="18"/>
        <v>0</v>
      </c>
      <c r="EZ24" s="133">
        <f t="shared" si="18"/>
        <v>0</v>
      </c>
      <c r="FA24" s="133">
        <f t="shared" si="18"/>
        <v>0</v>
      </c>
      <c r="FB24" s="133">
        <f t="shared" si="18"/>
        <v>0</v>
      </c>
      <c r="FC24" s="133">
        <f t="shared" si="18"/>
        <v>0</v>
      </c>
      <c r="FD24" s="133">
        <f t="shared" si="18"/>
        <v>0</v>
      </c>
      <c r="FE24" s="133">
        <f t="shared" si="18"/>
        <v>0</v>
      </c>
      <c r="FF24" s="133">
        <f t="shared" si="18"/>
        <v>0</v>
      </c>
      <c r="FG24" s="133">
        <f t="shared" si="18"/>
        <v>0</v>
      </c>
      <c r="FH24" s="133">
        <f t="shared" si="18"/>
        <v>0</v>
      </c>
      <c r="FI24" s="133">
        <f t="shared" si="18"/>
        <v>0</v>
      </c>
      <c r="FJ24" s="133">
        <f t="shared" si="19"/>
        <v>0</v>
      </c>
      <c r="FK24" s="133">
        <f t="shared" si="19"/>
        <v>0</v>
      </c>
      <c r="FL24" s="133">
        <f t="shared" si="19"/>
        <v>0</v>
      </c>
      <c r="FM24" s="133">
        <f t="shared" si="19"/>
        <v>0</v>
      </c>
      <c r="FN24" s="133">
        <f t="shared" si="19"/>
        <v>0</v>
      </c>
      <c r="FO24" s="133">
        <f t="shared" si="19"/>
        <v>0</v>
      </c>
      <c r="FP24" s="133">
        <f t="shared" si="19"/>
        <v>0</v>
      </c>
      <c r="FQ24" s="133">
        <f t="shared" si="19"/>
        <v>0</v>
      </c>
      <c r="FR24" s="133">
        <f t="shared" si="19"/>
        <v>0</v>
      </c>
      <c r="FS24" s="133">
        <f t="shared" si="19"/>
        <v>0</v>
      </c>
      <c r="FT24" s="133">
        <f t="shared" si="19"/>
        <v>0</v>
      </c>
      <c r="FU24" s="133">
        <f t="shared" si="19"/>
        <v>0</v>
      </c>
      <c r="FV24" s="133">
        <f t="shared" si="19"/>
        <v>0</v>
      </c>
      <c r="FW24" s="133">
        <f t="shared" si="19"/>
        <v>0</v>
      </c>
      <c r="FX24" s="133">
        <f t="shared" si="19"/>
        <v>0</v>
      </c>
      <c r="FY24" s="133">
        <f t="shared" si="20"/>
        <v>0</v>
      </c>
      <c r="FZ24" s="133">
        <f t="shared" si="20"/>
        <v>0</v>
      </c>
      <c r="GA24" s="133">
        <f t="shared" si="20"/>
        <v>0</v>
      </c>
      <c r="GB24" s="133">
        <f t="shared" si="20"/>
        <v>0</v>
      </c>
      <c r="GC24" s="133">
        <f t="shared" si="20"/>
        <v>0</v>
      </c>
      <c r="GD24" s="133">
        <f t="shared" si="20"/>
        <v>0</v>
      </c>
      <c r="GE24" s="133">
        <f t="shared" si="20"/>
        <v>0</v>
      </c>
      <c r="GF24" s="133">
        <f t="shared" si="20"/>
        <v>0</v>
      </c>
      <c r="GG24" s="133">
        <f t="shared" si="20"/>
        <v>0</v>
      </c>
      <c r="GH24" s="133">
        <f t="shared" si="20"/>
        <v>0</v>
      </c>
      <c r="GI24" s="133">
        <f t="shared" si="20"/>
        <v>0</v>
      </c>
      <c r="GJ24" s="133">
        <f t="shared" si="20"/>
        <v>0</v>
      </c>
      <c r="GK24" s="133">
        <f t="shared" si="20"/>
        <v>0</v>
      </c>
      <c r="GN24" s="112">
        <f t="shared" si="21"/>
        <v>0</v>
      </c>
      <c r="GO24" s="112">
        <f t="shared" si="21"/>
        <v>0</v>
      </c>
      <c r="GP24" s="112">
        <f t="shared" si="21"/>
        <v>0</v>
      </c>
      <c r="GQ24" s="112">
        <f t="shared" si="21"/>
        <v>0</v>
      </c>
      <c r="GR24" s="112">
        <f t="shared" si="21"/>
        <v>0</v>
      </c>
      <c r="GS24" s="112">
        <f t="shared" si="21"/>
        <v>0</v>
      </c>
      <c r="GT24" s="112">
        <f t="shared" si="21"/>
        <v>0</v>
      </c>
      <c r="GU24" s="112">
        <f t="shared" si="21"/>
        <v>0</v>
      </c>
      <c r="GV24" s="112">
        <f t="shared" si="21"/>
        <v>0</v>
      </c>
      <c r="GW24" s="112">
        <f t="shared" si="21"/>
        <v>0</v>
      </c>
      <c r="GX24" s="112">
        <f t="shared" si="21"/>
        <v>0</v>
      </c>
      <c r="GY24" s="112">
        <f t="shared" si="21"/>
        <v>0</v>
      </c>
      <c r="GZ24" s="112">
        <f t="shared" si="21"/>
        <v>0</v>
      </c>
      <c r="HA24" s="112">
        <f t="shared" si="21"/>
        <v>0</v>
      </c>
      <c r="HB24" s="112">
        <f t="shared" si="21"/>
        <v>0</v>
      </c>
      <c r="HC24" s="112">
        <f t="shared" si="21"/>
        <v>0</v>
      </c>
      <c r="HD24" s="112">
        <f t="shared" si="22"/>
        <v>0</v>
      </c>
      <c r="HE24" s="112">
        <f t="shared" si="22"/>
        <v>0</v>
      </c>
      <c r="HF24" s="112">
        <f t="shared" si="22"/>
        <v>0</v>
      </c>
      <c r="HG24" s="112">
        <f t="shared" si="22"/>
        <v>0</v>
      </c>
      <c r="HH24" s="112">
        <f t="shared" si="22"/>
        <v>0</v>
      </c>
      <c r="HI24" s="112">
        <f t="shared" si="22"/>
        <v>0</v>
      </c>
      <c r="HJ24" s="112">
        <f t="shared" si="22"/>
        <v>0</v>
      </c>
      <c r="HK24" s="112">
        <f t="shared" si="22"/>
        <v>0</v>
      </c>
      <c r="HL24" s="112">
        <f t="shared" si="22"/>
        <v>0</v>
      </c>
      <c r="HM24" s="112">
        <f t="shared" si="22"/>
        <v>0</v>
      </c>
      <c r="HN24" s="112">
        <f t="shared" si="22"/>
        <v>0</v>
      </c>
      <c r="HO24" s="112">
        <f t="shared" si="22"/>
        <v>0</v>
      </c>
      <c r="HP24" s="112">
        <f t="shared" si="22"/>
        <v>0</v>
      </c>
      <c r="HQ24" s="112">
        <f t="shared" si="22"/>
        <v>0</v>
      </c>
      <c r="HR24" s="112">
        <f t="shared" si="22"/>
        <v>0</v>
      </c>
      <c r="HS24" s="112">
        <f t="shared" si="22"/>
        <v>0</v>
      </c>
      <c r="HT24" s="112">
        <f t="shared" si="23"/>
        <v>0</v>
      </c>
      <c r="HU24" s="112">
        <f t="shared" si="23"/>
        <v>0</v>
      </c>
      <c r="HV24" s="112">
        <f t="shared" si="23"/>
        <v>0</v>
      </c>
      <c r="HW24" s="112">
        <f t="shared" si="23"/>
        <v>0</v>
      </c>
      <c r="HX24" s="112">
        <f t="shared" si="23"/>
        <v>0</v>
      </c>
      <c r="HY24" s="112">
        <f t="shared" si="23"/>
        <v>0</v>
      </c>
      <c r="HZ24" s="112">
        <f t="shared" si="23"/>
        <v>0</v>
      </c>
      <c r="IA24" s="112">
        <f t="shared" si="23"/>
        <v>0</v>
      </c>
      <c r="IB24" s="112">
        <f t="shared" si="23"/>
        <v>0</v>
      </c>
      <c r="IC24" s="112">
        <f t="shared" si="23"/>
        <v>0</v>
      </c>
      <c r="ID24" s="112">
        <f t="shared" si="23"/>
        <v>0</v>
      </c>
      <c r="IE24" s="112">
        <f t="shared" si="23"/>
        <v>0</v>
      </c>
      <c r="IF24" s="112">
        <f t="shared" si="23"/>
        <v>0</v>
      </c>
      <c r="IG24" s="112">
        <f t="shared" si="23"/>
        <v>0</v>
      </c>
      <c r="IH24" s="112">
        <f t="shared" si="23"/>
        <v>0</v>
      </c>
      <c r="II24" s="112">
        <f t="shared" si="24"/>
        <v>0</v>
      </c>
      <c r="IJ24" s="112">
        <f t="shared" si="24"/>
        <v>0</v>
      </c>
      <c r="IK24" s="112">
        <f t="shared" si="24"/>
        <v>0</v>
      </c>
      <c r="IL24" s="112">
        <f t="shared" si="24"/>
        <v>0</v>
      </c>
      <c r="IM24" s="112">
        <f t="shared" si="24"/>
        <v>0</v>
      </c>
      <c r="IN24" s="112">
        <f t="shared" si="24"/>
        <v>0</v>
      </c>
      <c r="IO24" s="112">
        <f t="shared" si="24"/>
        <v>0</v>
      </c>
      <c r="IP24" s="112">
        <f t="shared" si="24"/>
        <v>0</v>
      </c>
      <c r="IQ24" s="112">
        <f t="shared" si="24"/>
        <v>0</v>
      </c>
      <c r="IR24" s="112">
        <f t="shared" si="24"/>
        <v>0</v>
      </c>
      <c r="IS24" s="112">
        <f t="shared" si="24"/>
        <v>0</v>
      </c>
      <c r="IT24" s="112">
        <f t="shared" si="24"/>
        <v>0</v>
      </c>
      <c r="IU24" s="112">
        <f t="shared" si="24"/>
        <v>0</v>
      </c>
    </row>
    <row r="25" spans="1:255" s="107" customFormat="1" ht="15.75" x14ac:dyDescent="0.25">
      <c r="A25" s="195"/>
      <c r="B25" s="124"/>
      <c r="C25" s="124"/>
      <c r="D25" s="125"/>
      <c r="E25" s="126"/>
      <c r="F25" s="127"/>
      <c r="G25" s="128"/>
      <c r="H25" s="126"/>
      <c r="I25" s="129"/>
      <c r="J25" s="130"/>
      <c r="K25" s="131"/>
      <c r="L25" s="132">
        <f t="shared" si="13"/>
        <v>0</v>
      </c>
      <c r="M25" s="132">
        <f t="shared" si="13"/>
        <v>0</v>
      </c>
      <c r="N25" s="132">
        <f t="shared" si="13"/>
        <v>0</v>
      </c>
      <c r="O25" s="132">
        <f t="shared" si="13"/>
        <v>0</v>
      </c>
      <c r="P25" s="132">
        <f t="shared" si="13"/>
        <v>0</v>
      </c>
      <c r="Q25" s="132">
        <f t="shared" si="13"/>
        <v>0</v>
      </c>
      <c r="R25" s="132">
        <f t="shared" si="13"/>
        <v>0</v>
      </c>
      <c r="S25" s="132">
        <f t="shared" si="13"/>
        <v>0</v>
      </c>
      <c r="T25" s="132">
        <f t="shared" si="13"/>
        <v>0</v>
      </c>
      <c r="U25" s="132">
        <f t="shared" si="13"/>
        <v>0</v>
      </c>
      <c r="V25" s="132">
        <f t="shared" si="13"/>
        <v>0</v>
      </c>
      <c r="W25" s="132">
        <f t="shared" si="13"/>
        <v>0</v>
      </c>
      <c r="X25" s="132">
        <f t="shared" si="13"/>
        <v>0</v>
      </c>
      <c r="Y25" s="132">
        <f t="shared" si="13"/>
        <v>0</v>
      </c>
      <c r="Z25" s="132">
        <f t="shared" si="13"/>
        <v>0</v>
      </c>
      <c r="AA25" s="132">
        <f t="shared" si="13"/>
        <v>0</v>
      </c>
      <c r="AB25" s="132">
        <f t="shared" si="30"/>
        <v>0</v>
      </c>
      <c r="AC25" s="132">
        <f t="shared" si="30"/>
        <v>0</v>
      </c>
      <c r="AD25" s="132">
        <f t="shared" si="30"/>
        <v>0</v>
      </c>
      <c r="AE25" s="132">
        <f t="shared" si="30"/>
        <v>0</v>
      </c>
      <c r="AF25" s="132">
        <f t="shared" si="30"/>
        <v>0</v>
      </c>
      <c r="AG25" s="132">
        <f t="shared" si="30"/>
        <v>0</v>
      </c>
      <c r="AH25" s="132">
        <f t="shared" si="30"/>
        <v>0</v>
      </c>
      <c r="AI25" s="132">
        <f t="shared" si="30"/>
        <v>0</v>
      </c>
      <c r="AJ25" s="132">
        <f t="shared" si="30"/>
        <v>0</v>
      </c>
      <c r="AK25" s="132">
        <f t="shared" si="30"/>
        <v>0</v>
      </c>
      <c r="AL25" s="132">
        <f t="shared" si="30"/>
        <v>0</v>
      </c>
      <c r="AM25" s="132">
        <f t="shared" si="30"/>
        <v>0</v>
      </c>
      <c r="AN25" s="132">
        <f t="shared" si="30"/>
        <v>0</v>
      </c>
      <c r="AO25" s="132">
        <f t="shared" si="30"/>
        <v>0</v>
      </c>
      <c r="AP25" s="132">
        <f t="shared" si="30"/>
        <v>0</v>
      </c>
      <c r="AQ25" s="132">
        <f t="shared" si="30"/>
        <v>0</v>
      </c>
      <c r="AR25" s="132">
        <f t="shared" si="31"/>
        <v>0</v>
      </c>
      <c r="AS25" s="132">
        <f t="shared" si="31"/>
        <v>0</v>
      </c>
      <c r="AT25" s="132">
        <f t="shared" si="31"/>
        <v>0</v>
      </c>
      <c r="AU25" s="132">
        <f t="shared" si="31"/>
        <v>0</v>
      </c>
      <c r="AV25" s="132">
        <f t="shared" si="31"/>
        <v>0</v>
      </c>
      <c r="AW25" s="132">
        <f t="shared" si="31"/>
        <v>0</v>
      </c>
      <c r="AX25" s="132">
        <f t="shared" si="31"/>
        <v>0</v>
      </c>
      <c r="AY25" s="132">
        <f t="shared" si="31"/>
        <v>0</v>
      </c>
      <c r="AZ25" s="132">
        <f t="shared" si="31"/>
        <v>0</v>
      </c>
      <c r="BA25" s="132">
        <f t="shared" si="31"/>
        <v>0</v>
      </c>
      <c r="BB25" s="132">
        <f t="shared" si="31"/>
        <v>0</v>
      </c>
      <c r="BC25" s="132">
        <f t="shared" si="31"/>
        <v>0</v>
      </c>
      <c r="BD25" s="132">
        <f t="shared" si="31"/>
        <v>0</v>
      </c>
      <c r="BE25" s="132">
        <f t="shared" si="31"/>
        <v>0</v>
      </c>
      <c r="BF25" s="132">
        <f t="shared" si="31"/>
        <v>0</v>
      </c>
      <c r="BG25" s="132">
        <f t="shared" si="28"/>
        <v>0</v>
      </c>
      <c r="BH25" s="132">
        <f t="shared" si="28"/>
        <v>0</v>
      </c>
      <c r="BI25" s="132">
        <f t="shared" si="28"/>
        <v>0</v>
      </c>
      <c r="BJ25" s="132">
        <f t="shared" si="28"/>
        <v>0</v>
      </c>
      <c r="BK25" s="132">
        <f t="shared" si="28"/>
        <v>0</v>
      </c>
      <c r="BL25" s="132">
        <f t="shared" si="28"/>
        <v>0</v>
      </c>
      <c r="BM25" s="132">
        <f t="shared" si="28"/>
        <v>0</v>
      </c>
      <c r="BN25" s="132">
        <f t="shared" si="28"/>
        <v>0</v>
      </c>
      <c r="BO25" s="132">
        <f t="shared" si="28"/>
        <v>0</v>
      </c>
      <c r="BP25" s="132">
        <f t="shared" si="28"/>
        <v>0</v>
      </c>
      <c r="BQ25" s="132">
        <f t="shared" si="28"/>
        <v>0</v>
      </c>
      <c r="BR25" s="132">
        <f t="shared" si="28"/>
        <v>0</v>
      </c>
      <c r="BS25" s="132">
        <f t="shared" si="28"/>
        <v>0</v>
      </c>
      <c r="BU25" s="132">
        <f t="shared" si="29"/>
        <v>0</v>
      </c>
      <c r="BV25" s="132">
        <f t="shared" si="29"/>
        <v>0</v>
      </c>
      <c r="BW25" s="132">
        <f t="shared" si="29"/>
        <v>0</v>
      </c>
      <c r="BX25" s="132">
        <f t="shared" si="29"/>
        <v>0</v>
      </c>
      <c r="BY25" s="132">
        <f t="shared" si="29"/>
        <v>0</v>
      </c>
      <c r="BZ25" s="132">
        <f t="shared" si="29"/>
        <v>0</v>
      </c>
      <c r="CA25" s="132">
        <f t="shared" si="29"/>
        <v>0</v>
      </c>
      <c r="CB25" s="132">
        <f t="shared" si="29"/>
        <v>0</v>
      </c>
      <c r="CC25" s="132">
        <f t="shared" si="29"/>
        <v>0</v>
      </c>
      <c r="CD25" s="132">
        <f t="shared" si="29"/>
        <v>0</v>
      </c>
      <c r="CE25" s="132">
        <f t="shared" si="29"/>
        <v>0</v>
      </c>
      <c r="CF25" s="132">
        <f t="shared" si="29"/>
        <v>0</v>
      </c>
      <c r="CG25" s="132">
        <f t="shared" si="29"/>
        <v>0</v>
      </c>
      <c r="CH25" s="132">
        <f t="shared" si="29"/>
        <v>0</v>
      </c>
      <c r="CI25" s="132">
        <f t="shared" si="29"/>
        <v>0</v>
      </c>
      <c r="CJ25" s="132">
        <f t="shared" si="25"/>
        <v>0</v>
      </c>
      <c r="CK25" s="132">
        <f t="shared" si="25"/>
        <v>0</v>
      </c>
      <c r="CL25" s="132">
        <f t="shared" si="25"/>
        <v>0</v>
      </c>
      <c r="CM25" s="132">
        <f t="shared" si="25"/>
        <v>0</v>
      </c>
      <c r="CN25" s="132">
        <f t="shared" si="25"/>
        <v>0</v>
      </c>
      <c r="CO25" s="132">
        <f t="shared" si="25"/>
        <v>0</v>
      </c>
      <c r="CP25" s="132">
        <f t="shared" si="25"/>
        <v>0</v>
      </c>
      <c r="CQ25" s="132">
        <f t="shared" si="25"/>
        <v>0</v>
      </c>
      <c r="CR25" s="132">
        <f t="shared" si="25"/>
        <v>0</v>
      </c>
      <c r="CS25" s="132">
        <f t="shared" si="25"/>
        <v>0</v>
      </c>
      <c r="CT25" s="132">
        <f t="shared" si="25"/>
        <v>0</v>
      </c>
      <c r="CU25" s="132">
        <f t="shared" si="25"/>
        <v>0</v>
      </c>
      <c r="CV25" s="132">
        <f t="shared" si="25"/>
        <v>0</v>
      </c>
      <c r="CW25" s="132">
        <f t="shared" si="25"/>
        <v>0</v>
      </c>
      <c r="CX25" s="132">
        <f t="shared" si="25"/>
        <v>0</v>
      </c>
      <c r="CY25" s="132">
        <f t="shared" si="25"/>
        <v>0</v>
      </c>
      <c r="CZ25" s="132">
        <f t="shared" si="26"/>
        <v>0</v>
      </c>
      <c r="DA25" s="132">
        <f t="shared" si="26"/>
        <v>0</v>
      </c>
      <c r="DB25" s="132">
        <f t="shared" si="26"/>
        <v>0</v>
      </c>
      <c r="DC25" s="132">
        <f t="shared" si="26"/>
        <v>0</v>
      </c>
      <c r="DD25" s="132">
        <f t="shared" si="26"/>
        <v>0</v>
      </c>
      <c r="DE25" s="132">
        <f t="shared" si="26"/>
        <v>0</v>
      </c>
      <c r="DF25" s="132">
        <f t="shared" si="26"/>
        <v>0</v>
      </c>
      <c r="DG25" s="132">
        <f t="shared" si="26"/>
        <v>0</v>
      </c>
      <c r="DH25" s="132">
        <f t="shared" si="26"/>
        <v>0</v>
      </c>
      <c r="DI25" s="132">
        <f t="shared" si="26"/>
        <v>0</v>
      </c>
      <c r="DJ25" s="132">
        <f t="shared" si="26"/>
        <v>0</v>
      </c>
      <c r="DK25" s="132">
        <f t="shared" si="26"/>
        <v>0</v>
      </c>
      <c r="DL25" s="132">
        <f t="shared" si="26"/>
        <v>0</v>
      </c>
      <c r="DM25" s="132">
        <f t="shared" si="26"/>
        <v>0</v>
      </c>
      <c r="DN25" s="132">
        <f t="shared" si="26"/>
        <v>0</v>
      </c>
      <c r="DO25" s="132">
        <f t="shared" si="26"/>
        <v>0</v>
      </c>
      <c r="DP25" s="132">
        <f t="shared" si="27"/>
        <v>0</v>
      </c>
      <c r="DQ25" s="132">
        <f t="shared" si="27"/>
        <v>0</v>
      </c>
      <c r="DR25" s="132">
        <f t="shared" si="27"/>
        <v>0</v>
      </c>
      <c r="DS25" s="132">
        <f t="shared" si="27"/>
        <v>0</v>
      </c>
      <c r="DT25" s="132">
        <f t="shared" si="27"/>
        <v>0</v>
      </c>
      <c r="DU25" s="132">
        <f t="shared" si="27"/>
        <v>0</v>
      </c>
      <c r="DV25" s="132">
        <f t="shared" si="27"/>
        <v>0</v>
      </c>
      <c r="DW25" s="132">
        <f t="shared" si="27"/>
        <v>0</v>
      </c>
      <c r="DX25" s="132">
        <f t="shared" si="27"/>
        <v>0</v>
      </c>
      <c r="DY25" s="132">
        <f t="shared" si="27"/>
        <v>0</v>
      </c>
      <c r="DZ25" s="132">
        <f t="shared" si="27"/>
        <v>0</v>
      </c>
      <c r="EA25" s="132">
        <f t="shared" si="27"/>
        <v>0</v>
      </c>
      <c r="EB25" s="132">
        <f t="shared" si="27"/>
        <v>0</v>
      </c>
      <c r="ED25" s="133">
        <f t="shared" si="17"/>
        <v>0</v>
      </c>
      <c r="EE25" s="133">
        <f t="shared" si="17"/>
        <v>0</v>
      </c>
      <c r="EF25" s="133">
        <f t="shared" si="17"/>
        <v>0</v>
      </c>
      <c r="EG25" s="133">
        <f t="shared" si="17"/>
        <v>0</v>
      </c>
      <c r="EH25" s="133">
        <f t="shared" si="17"/>
        <v>0</v>
      </c>
      <c r="EI25" s="133">
        <f t="shared" si="17"/>
        <v>0</v>
      </c>
      <c r="EJ25" s="133">
        <f t="shared" si="17"/>
        <v>0</v>
      </c>
      <c r="EK25" s="133">
        <f t="shared" si="17"/>
        <v>0</v>
      </c>
      <c r="EL25" s="133">
        <f t="shared" si="17"/>
        <v>0</v>
      </c>
      <c r="EM25" s="133">
        <f t="shared" si="17"/>
        <v>0</v>
      </c>
      <c r="EN25" s="133">
        <f t="shared" si="17"/>
        <v>0</v>
      </c>
      <c r="EO25" s="133">
        <f t="shared" si="17"/>
        <v>0</v>
      </c>
      <c r="EP25" s="133">
        <f t="shared" si="17"/>
        <v>0</v>
      </c>
      <c r="EQ25" s="133">
        <f t="shared" si="17"/>
        <v>0</v>
      </c>
      <c r="ER25" s="133">
        <f t="shared" si="17"/>
        <v>0</v>
      </c>
      <c r="ES25" s="133">
        <f t="shared" si="17"/>
        <v>0</v>
      </c>
      <c r="ET25" s="133">
        <f t="shared" si="18"/>
        <v>0</v>
      </c>
      <c r="EU25" s="133">
        <f t="shared" si="18"/>
        <v>0</v>
      </c>
      <c r="EV25" s="133">
        <f t="shared" si="18"/>
        <v>0</v>
      </c>
      <c r="EW25" s="133">
        <f t="shared" si="18"/>
        <v>0</v>
      </c>
      <c r="EX25" s="133">
        <f t="shared" si="18"/>
        <v>0</v>
      </c>
      <c r="EY25" s="133">
        <f t="shared" si="18"/>
        <v>0</v>
      </c>
      <c r="EZ25" s="133">
        <f t="shared" si="18"/>
        <v>0</v>
      </c>
      <c r="FA25" s="133">
        <f t="shared" si="18"/>
        <v>0</v>
      </c>
      <c r="FB25" s="133">
        <f t="shared" si="18"/>
        <v>0</v>
      </c>
      <c r="FC25" s="133">
        <f t="shared" si="18"/>
        <v>0</v>
      </c>
      <c r="FD25" s="133">
        <f t="shared" si="18"/>
        <v>0</v>
      </c>
      <c r="FE25" s="133">
        <f t="shared" si="18"/>
        <v>0</v>
      </c>
      <c r="FF25" s="133">
        <f t="shared" si="18"/>
        <v>0</v>
      </c>
      <c r="FG25" s="133">
        <f t="shared" si="18"/>
        <v>0</v>
      </c>
      <c r="FH25" s="133">
        <f t="shared" si="18"/>
        <v>0</v>
      </c>
      <c r="FI25" s="133">
        <f t="shared" si="18"/>
        <v>0</v>
      </c>
      <c r="FJ25" s="133">
        <f t="shared" si="19"/>
        <v>0</v>
      </c>
      <c r="FK25" s="133">
        <f t="shared" si="19"/>
        <v>0</v>
      </c>
      <c r="FL25" s="133">
        <f t="shared" si="19"/>
        <v>0</v>
      </c>
      <c r="FM25" s="133">
        <f t="shared" si="19"/>
        <v>0</v>
      </c>
      <c r="FN25" s="133">
        <f t="shared" si="19"/>
        <v>0</v>
      </c>
      <c r="FO25" s="133">
        <f t="shared" si="19"/>
        <v>0</v>
      </c>
      <c r="FP25" s="133">
        <f t="shared" si="19"/>
        <v>0</v>
      </c>
      <c r="FQ25" s="133">
        <f t="shared" si="19"/>
        <v>0</v>
      </c>
      <c r="FR25" s="133">
        <f t="shared" si="19"/>
        <v>0</v>
      </c>
      <c r="FS25" s="133">
        <f t="shared" si="19"/>
        <v>0</v>
      </c>
      <c r="FT25" s="133">
        <f t="shared" si="19"/>
        <v>0</v>
      </c>
      <c r="FU25" s="133">
        <f t="shared" si="19"/>
        <v>0</v>
      </c>
      <c r="FV25" s="133">
        <f t="shared" si="19"/>
        <v>0</v>
      </c>
      <c r="FW25" s="133">
        <f t="shared" si="19"/>
        <v>0</v>
      </c>
      <c r="FX25" s="133">
        <f t="shared" si="19"/>
        <v>0</v>
      </c>
      <c r="FY25" s="133">
        <f t="shared" si="20"/>
        <v>0</v>
      </c>
      <c r="FZ25" s="133">
        <f t="shared" si="20"/>
        <v>0</v>
      </c>
      <c r="GA25" s="133">
        <f t="shared" si="20"/>
        <v>0</v>
      </c>
      <c r="GB25" s="133">
        <f t="shared" si="20"/>
        <v>0</v>
      </c>
      <c r="GC25" s="133">
        <f t="shared" si="20"/>
        <v>0</v>
      </c>
      <c r="GD25" s="133">
        <f t="shared" si="20"/>
        <v>0</v>
      </c>
      <c r="GE25" s="133">
        <f t="shared" si="20"/>
        <v>0</v>
      </c>
      <c r="GF25" s="133">
        <f t="shared" si="20"/>
        <v>0</v>
      </c>
      <c r="GG25" s="133">
        <f t="shared" si="20"/>
        <v>0</v>
      </c>
      <c r="GH25" s="133">
        <f t="shared" si="20"/>
        <v>0</v>
      </c>
      <c r="GI25" s="133">
        <f t="shared" si="20"/>
        <v>0</v>
      </c>
      <c r="GJ25" s="133">
        <f t="shared" si="20"/>
        <v>0</v>
      </c>
      <c r="GK25" s="133">
        <f t="shared" si="20"/>
        <v>0</v>
      </c>
      <c r="GN25" s="112">
        <f t="shared" si="21"/>
        <v>0</v>
      </c>
      <c r="GO25" s="112">
        <f t="shared" si="21"/>
        <v>0</v>
      </c>
      <c r="GP25" s="112">
        <f t="shared" si="21"/>
        <v>0</v>
      </c>
      <c r="GQ25" s="112">
        <f t="shared" si="21"/>
        <v>0</v>
      </c>
      <c r="GR25" s="112">
        <f t="shared" si="21"/>
        <v>0</v>
      </c>
      <c r="GS25" s="112">
        <f t="shared" si="21"/>
        <v>0</v>
      </c>
      <c r="GT25" s="112">
        <f t="shared" si="21"/>
        <v>0</v>
      </c>
      <c r="GU25" s="112">
        <f t="shared" si="21"/>
        <v>0</v>
      </c>
      <c r="GV25" s="112">
        <f t="shared" si="21"/>
        <v>0</v>
      </c>
      <c r="GW25" s="112">
        <f t="shared" si="21"/>
        <v>0</v>
      </c>
      <c r="GX25" s="112">
        <f t="shared" si="21"/>
        <v>0</v>
      </c>
      <c r="GY25" s="112">
        <f t="shared" si="21"/>
        <v>0</v>
      </c>
      <c r="GZ25" s="112">
        <f t="shared" si="21"/>
        <v>0</v>
      </c>
      <c r="HA25" s="112">
        <f t="shared" si="21"/>
        <v>0</v>
      </c>
      <c r="HB25" s="112">
        <f t="shared" si="21"/>
        <v>0</v>
      </c>
      <c r="HC25" s="112">
        <f t="shared" si="21"/>
        <v>0</v>
      </c>
      <c r="HD25" s="112">
        <f t="shared" si="22"/>
        <v>0</v>
      </c>
      <c r="HE25" s="112">
        <f t="shared" si="22"/>
        <v>0</v>
      </c>
      <c r="HF25" s="112">
        <f t="shared" si="22"/>
        <v>0</v>
      </c>
      <c r="HG25" s="112">
        <f t="shared" si="22"/>
        <v>0</v>
      </c>
      <c r="HH25" s="112">
        <f t="shared" si="22"/>
        <v>0</v>
      </c>
      <c r="HI25" s="112">
        <f t="shared" si="22"/>
        <v>0</v>
      </c>
      <c r="HJ25" s="112">
        <f t="shared" si="22"/>
        <v>0</v>
      </c>
      <c r="HK25" s="112">
        <f t="shared" si="22"/>
        <v>0</v>
      </c>
      <c r="HL25" s="112">
        <f t="shared" si="22"/>
        <v>0</v>
      </c>
      <c r="HM25" s="112">
        <f t="shared" si="22"/>
        <v>0</v>
      </c>
      <c r="HN25" s="112">
        <f t="shared" si="22"/>
        <v>0</v>
      </c>
      <c r="HO25" s="112">
        <f t="shared" si="22"/>
        <v>0</v>
      </c>
      <c r="HP25" s="112">
        <f t="shared" si="22"/>
        <v>0</v>
      </c>
      <c r="HQ25" s="112">
        <f t="shared" si="22"/>
        <v>0</v>
      </c>
      <c r="HR25" s="112">
        <f t="shared" si="22"/>
        <v>0</v>
      </c>
      <c r="HS25" s="112">
        <f t="shared" si="22"/>
        <v>0</v>
      </c>
      <c r="HT25" s="112">
        <f t="shared" si="23"/>
        <v>0</v>
      </c>
      <c r="HU25" s="112">
        <f t="shared" si="23"/>
        <v>0</v>
      </c>
      <c r="HV25" s="112">
        <f t="shared" si="23"/>
        <v>0</v>
      </c>
      <c r="HW25" s="112">
        <f t="shared" si="23"/>
        <v>0</v>
      </c>
      <c r="HX25" s="112">
        <f t="shared" si="23"/>
        <v>0</v>
      </c>
      <c r="HY25" s="112">
        <f t="shared" si="23"/>
        <v>0</v>
      </c>
      <c r="HZ25" s="112">
        <f t="shared" si="23"/>
        <v>0</v>
      </c>
      <c r="IA25" s="112">
        <f t="shared" si="23"/>
        <v>0</v>
      </c>
      <c r="IB25" s="112">
        <f t="shared" si="23"/>
        <v>0</v>
      </c>
      <c r="IC25" s="112">
        <f t="shared" si="23"/>
        <v>0</v>
      </c>
      <c r="ID25" s="112">
        <f t="shared" si="23"/>
        <v>0</v>
      </c>
      <c r="IE25" s="112">
        <f t="shared" si="23"/>
        <v>0</v>
      </c>
      <c r="IF25" s="112">
        <f t="shared" si="23"/>
        <v>0</v>
      </c>
      <c r="IG25" s="112">
        <f t="shared" si="23"/>
        <v>0</v>
      </c>
      <c r="IH25" s="112">
        <f t="shared" si="23"/>
        <v>0</v>
      </c>
      <c r="II25" s="112">
        <f t="shared" si="24"/>
        <v>0</v>
      </c>
      <c r="IJ25" s="112">
        <f t="shared" si="24"/>
        <v>0</v>
      </c>
      <c r="IK25" s="112">
        <f t="shared" si="24"/>
        <v>0</v>
      </c>
      <c r="IL25" s="112">
        <f t="shared" si="24"/>
        <v>0</v>
      </c>
      <c r="IM25" s="112">
        <f t="shared" si="24"/>
        <v>0</v>
      </c>
      <c r="IN25" s="112">
        <f t="shared" si="24"/>
        <v>0</v>
      </c>
      <c r="IO25" s="112">
        <f t="shared" si="24"/>
        <v>0</v>
      </c>
      <c r="IP25" s="112">
        <f t="shared" si="24"/>
        <v>0</v>
      </c>
      <c r="IQ25" s="112">
        <f t="shared" si="24"/>
        <v>0</v>
      </c>
      <c r="IR25" s="112">
        <f t="shared" si="24"/>
        <v>0</v>
      </c>
      <c r="IS25" s="112">
        <f t="shared" si="24"/>
        <v>0</v>
      </c>
      <c r="IT25" s="112">
        <f t="shared" si="24"/>
        <v>0</v>
      </c>
      <c r="IU25" s="112">
        <f t="shared" si="24"/>
        <v>0</v>
      </c>
    </row>
    <row r="26" spans="1:255" s="107" customFormat="1" ht="15.75" x14ac:dyDescent="0.25">
      <c r="A26" s="195"/>
      <c r="B26" s="124"/>
      <c r="C26" s="124"/>
      <c r="D26" s="125"/>
      <c r="E26" s="126"/>
      <c r="F26" s="127"/>
      <c r="G26" s="128"/>
      <c r="H26" s="126"/>
      <c r="I26" s="129"/>
      <c r="J26" s="130"/>
      <c r="K26" s="131"/>
      <c r="L26" s="132">
        <f t="shared" si="13"/>
        <v>0</v>
      </c>
      <c r="M26" s="132">
        <f t="shared" si="13"/>
        <v>0</v>
      </c>
      <c r="N26" s="132">
        <f t="shared" si="13"/>
        <v>0</v>
      </c>
      <c r="O26" s="132">
        <f t="shared" si="13"/>
        <v>0</v>
      </c>
      <c r="P26" s="132">
        <f t="shared" si="13"/>
        <v>0</v>
      </c>
      <c r="Q26" s="132">
        <f t="shared" si="13"/>
        <v>0</v>
      </c>
      <c r="R26" s="132">
        <f t="shared" si="13"/>
        <v>0</v>
      </c>
      <c r="S26" s="132">
        <f t="shared" si="13"/>
        <v>0</v>
      </c>
      <c r="T26" s="132">
        <f t="shared" si="13"/>
        <v>0</v>
      </c>
      <c r="U26" s="132">
        <f t="shared" si="13"/>
        <v>0</v>
      </c>
      <c r="V26" s="132">
        <f t="shared" si="13"/>
        <v>0</v>
      </c>
      <c r="W26" s="132">
        <f t="shared" si="13"/>
        <v>0</v>
      </c>
      <c r="X26" s="132">
        <f t="shared" si="13"/>
        <v>0</v>
      </c>
      <c r="Y26" s="132">
        <f t="shared" si="13"/>
        <v>0</v>
      </c>
      <c r="Z26" s="132">
        <f t="shared" si="13"/>
        <v>0</v>
      </c>
      <c r="AA26" s="132">
        <f t="shared" si="13"/>
        <v>0</v>
      </c>
      <c r="AB26" s="132">
        <f t="shared" si="30"/>
        <v>0</v>
      </c>
      <c r="AC26" s="132">
        <f t="shared" si="30"/>
        <v>0</v>
      </c>
      <c r="AD26" s="132">
        <f t="shared" si="30"/>
        <v>0</v>
      </c>
      <c r="AE26" s="132">
        <f t="shared" si="30"/>
        <v>0</v>
      </c>
      <c r="AF26" s="132">
        <f t="shared" si="30"/>
        <v>0</v>
      </c>
      <c r="AG26" s="132">
        <f t="shared" si="30"/>
        <v>0</v>
      </c>
      <c r="AH26" s="132">
        <f t="shared" si="30"/>
        <v>0</v>
      </c>
      <c r="AI26" s="132">
        <f t="shared" si="30"/>
        <v>0</v>
      </c>
      <c r="AJ26" s="132">
        <f t="shared" si="30"/>
        <v>0</v>
      </c>
      <c r="AK26" s="132">
        <f t="shared" si="30"/>
        <v>0</v>
      </c>
      <c r="AL26" s="132">
        <f t="shared" si="30"/>
        <v>0</v>
      </c>
      <c r="AM26" s="132">
        <f t="shared" si="30"/>
        <v>0</v>
      </c>
      <c r="AN26" s="132">
        <f t="shared" si="30"/>
        <v>0</v>
      </c>
      <c r="AO26" s="132">
        <f t="shared" si="30"/>
        <v>0</v>
      </c>
      <c r="AP26" s="132">
        <f t="shared" si="30"/>
        <v>0</v>
      </c>
      <c r="AQ26" s="132">
        <f t="shared" si="30"/>
        <v>0</v>
      </c>
      <c r="AR26" s="132">
        <f t="shared" si="31"/>
        <v>0</v>
      </c>
      <c r="AS26" s="132">
        <f t="shared" si="31"/>
        <v>0</v>
      </c>
      <c r="AT26" s="132">
        <f t="shared" si="31"/>
        <v>0</v>
      </c>
      <c r="AU26" s="132">
        <f t="shared" si="31"/>
        <v>0</v>
      </c>
      <c r="AV26" s="132">
        <f t="shared" si="31"/>
        <v>0</v>
      </c>
      <c r="AW26" s="132">
        <f t="shared" si="31"/>
        <v>0</v>
      </c>
      <c r="AX26" s="132">
        <f t="shared" si="31"/>
        <v>0</v>
      </c>
      <c r="AY26" s="132">
        <f t="shared" si="31"/>
        <v>0</v>
      </c>
      <c r="AZ26" s="132">
        <f t="shared" si="31"/>
        <v>0</v>
      </c>
      <c r="BA26" s="132">
        <f t="shared" si="31"/>
        <v>0</v>
      </c>
      <c r="BB26" s="132">
        <f t="shared" si="31"/>
        <v>0</v>
      </c>
      <c r="BC26" s="132">
        <f t="shared" si="31"/>
        <v>0</v>
      </c>
      <c r="BD26" s="132">
        <f t="shared" si="31"/>
        <v>0</v>
      </c>
      <c r="BE26" s="132">
        <f t="shared" si="31"/>
        <v>0</v>
      </c>
      <c r="BF26" s="132">
        <f t="shared" si="31"/>
        <v>0</v>
      </c>
      <c r="BG26" s="132">
        <f t="shared" si="28"/>
        <v>0</v>
      </c>
      <c r="BH26" s="132">
        <f t="shared" si="28"/>
        <v>0</v>
      </c>
      <c r="BI26" s="132">
        <f t="shared" si="28"/>
        <v>0</v>
      </c>
      <c r="BJ26" s="132">
        <f t="shared" si="28"/>
        <v>0</v>
      </c>
      <c r="BK26" s="132">
        <f t="shared" si="28"/>
        <v>0</v>
      </c>
      <c r="BL26" s="132">
        <f t="shared" si="28"/>
        <v>0</v>
      </c>
      <c r="BM26" s="132">
        <f t="shared" si="28"/>
        <v>0</v>
      </c>
      <c r="BN26" s="132">
        <f t="shared" si="28"/>
        <v>0</v>
      </c>
      <c r="BO26" s="132">
        <f t="shared" si="28"/>
        <v>0</v>
      </c>
      <c r="BP26" s="132">
        <f t="shared" si="28"/>
        <v>0</v>
      </c>
      <c r="BQ26" s="132">
        <f t="shared" si="28"/>
        <v>0</v>
      </c>
      <c r="BR26" s="132">
        <f t="shared" si="28"/>
        <v>0</v>
      </c>
      <c r="BS26" s="132">
        <f t="shared" si="28"/>
        <v>0</v>
      </c>
      <c r="BU26" s="132">
        <f t="shared" si="29"/>
        <v>0</v>
      </c>
      <c r="BV26" s="132">
        <f t="shared" si="29"/>
        <v>0</v>
      </c>
      <c r="BW26" s="132">
        <f t="shared" si="29"/>
        <v>0</v>
      </c>
      <c r="BX26" s="132">
        <f t="shared" si="29"/>
        <v>0</v>
      </c>
      <c r="BY26" s="132">
        <f t="shared" si="29"/>
        <v>0</v>
      </c>
      <c r="BZ26" s="132">
        <f t="shared" si="29"/>
        <v>0</v>
      </c>
      <c r="CA26" s="132">
        <f t="shared" si="29"/>
        <v>0</v>
      </c>
      <c r="CB26" s="132">
        <f t="shared" si="29"/>
        <v>0</v>
      </c>
      <c r="CC26" s="132">
        <f t="shared" si="29"/>
        <v>0</v>
      </c>
      <c r="CD26" s="132">
        <f t="shared" si="29"/>
        <v>0</v>
      </c>
      <c r="CE26" s="132">
        <f t="shared" si="29"/>
        <v>0</v>
      </c>
      <c r="CF26" s="132">
        <f t="shared" si="29"/>
        <v>0</v>
      </c>
      <c r="CG26" s="132">
        <f t="shared" si="29"/>
        <v>0</v>
      </c>
      <c r="CH26" s="132">
        <f t="shared" si="29"/>
        <v>0</v>
      </c>
      <c r="CI26" s="132">
        <f t="shared" si="29"/>
        <v>0</v>
      </c>
      <c r="CJ26" s="132">
        <f t="shared" si="25"/>
        <v>0</v>
      </c>
      <c r="CK26" s="132">
        <f t="shared" si="25"/>
        <v>0</v>
      </c>
      <c r="CL26" s="132">
        <f t="shared" si="25"/>
        <v>0</v>
      </c>
      <c r="CM26" s="132">
        <f t="shared" si="25"/>
        <v>0</v>
      </c>
      <c r="CN26" s="132">
        <f t="shared" si="25"/>
        <v>0</v>
      </c>
      <c r="CO26" s="132">
        <f t="shared" si="25"/>
        <v>0</v>
      </c>
      <c r="CP26" s="132">
        <f t="shared" si="25"/>
        <v>0</v>
      </c>
      <c r="CQ26" s="132">
        <f t="shared" si="25"/>
        <v>0</v>
      </c>
      <c r="CR26" s="132">
        <f t="shared" si="25"/>
        <v>0</v>
      </c>
      <c r="CS26" s="132">
        <f t="shared" si="25"/>
        <v>0</v>
      </c>
      <c r="CT26" s="132">
        <f t="shared" si="25"/>
        <v>0</v>
      </c>
      <c r="CU26" s="132">
        <f t="shared" si="25"/>
        <v>0</v>
      </c>
      <c r="CV26" s="132">
        <f t="shared" si="25"/>
        <v>0</v>
      </c>
      <c r="CW26" s="132">
        <f t="shared" si="25"/>
        <v>0</v>
      </c>
      <c r="CX26" s="132">
        <f t="shared" si="25"/>
        <v>0</v>
      </c>
      <c r="CY26" s="132">
        <f t="shared" si="25"/>
        <v>0</v>
      </c>
      <c r="CZ26" s="132">
        <f t="shared" si="26"/>
        <v>0</v>
      </c>
      <c r="DA26" s="132">
        <f t="shared" si="26"/>
        <v>0</v>
      </c>
      <c r="DB26" s="132">
        <f t="shared" si="26"/>
        <v>0</v>
      </c>
      <c r="DC26" s="132">
        <f t="shared" si="26"/>
        <v>0</v>
      </c>
      <c r="DD26" s="132">
        <f t="shared" si="26"/>
        <v>0</v>
      </c>
      <c r="DE26" s="132">
        <f t="shared" si="26"/>
        <v>0</v>
      </c>
      <c r="DF26" s="132">
        <f t="shared" si="26"/>
        <v>0</v>
      </c>
      <c r="DG26" s="132">
        <f t="shared" si="26"/>
        <v>0</v>
      </c>
      <c r="DH26" s="132">
        <f t="shared" si="26"/>
        <v>0</v>
      </c>
      <c r="DI26" s="132">
        <f t="shared" si="26"/>
        <v>0</v>
      </c>
      <c r="DJ26" s="132">
        <f t="shared" si="26"/>
        <v>0</v>
      </c>
      <c r="DK26" s="132">
        <f t="shared" si="26"/>
        <v>0</v>
      </c>
      <c r="DL26" s="132">
        <f t="shared" si="26"/>
        <v>0</v>
      </c>
      <c r="DM26" s="132">
        <f t="shared" si="26"/>
        <v>0</v>
      </c>
      <c r="DN26" s="132">
        <f t="shared" si="26"/>
        <v>0</v>
      </c>
      <c r="DO26" s="132">
        <f t="shared" si="26"/>
        <v>0</v>
      </c>
      <c r="DP26" s="132">
        <f t="shared" si="27"/>
        <v>0</v>
      </c>
      <c r="DQ26" s="132">
        <f t="shared" si="27"/>
        <v>0</v>
      </c>
      <c r="DR26" s="132">
        <f t="shared" si="27"/>
        <v>0</v>
      </c>
      <c r="DS26" s="132">
        <f t="shared" si="27"/>
        <v>0</v>
      </c>
      <c r="DT26" s="132">
        <f t="shared" si="27"/>
        <v>0</v>
      </c>
      <c r="DU26" s="132">
        <f t="shared" si="27"/>
        <v>0</v>
      </c>
      <c r="DV26" s="132">
        <f t="shared" si="27"/>
        <v>0</v>
      </c>
      <c r="DW26" s="132">
        <f t="shared" si="27"/>
        <v>0</v>
      </c>
      <c r="DX26" s="132">
        <f t="shared" si="27"/>
        <v>0</v>
      </c>
      <c r="DY26" s="132">
        <f t="shared" si="27"/>
        <v>0</v>
      </c>
      <c r="DZ26" s="132">
        <f t="shared" si="27"/>
        <v>0</v>
      </c>
      <c r="EA26" s="132">
        <f t="shared" si="27"/>
        <v>0</v>
      </c>
      <c r="EB26" s="132">
        <f t="shared" si="27"/>
        <v>0</v>
      </c>
      <c r="ED26" s="133">
        <f t="shared" si="17"/>
        <v>0</v>
      </c>
      <c r="EE26" s="133">
        <f t="shared" si="17"/>
        <v>0</v>
      </c>
      <c r="EF26" s="133">
        <f t="shared" si="17"/>
        <v>0</v>
      </c>
      <c r="EG26" s="133">
        <f t="shared" si="17"/>
        <v>0</v>
      </c>
      <c r="EH26" s="133">
        <f t="shared" si="17"/>
        <v>0</v>
      </c>
      <c r="EI26" s="133">
        <f t="shared" si="17"/>
        <v>0</v>
      </c>
      <c r="EJ26" s="133">
        <f t="shared" si="17"/>
        <v>0</v>
      </c>
      <c r="EK26" s="133">
        <f t="shared" si="17"/>
        <v>0</v>
      </c>
      <c r="EL26" s="133">
        <f t="shared" si="17"/>
        <v>0</v>
      </c>
      <c r="EM26" s="133">
        <f t="shared" si="17"/>
        <v>0</v>
      </c>
      <c r="EN26" s="133">
        <f t="shared" si="17"/>
        <v>0</v>
      </c>
      <c r="EO26" s="133">
        <f t="shared" si="17"/>
        <v>0</v>
      </c>
      <c r="EP26" s="133">
        <f t="shared" si="17"/>
        <v>0</v>
      </c>
      <c r="EQ26" s="133">
        <f t="shared" si="17"/>
        <v>0</v>
      </c>
      <c r="ER26" s="133">
        <f t="shared" si="17"/>
        <v>0</v>
      </c>
      <c r="ES26" s="133">
        <f t="shared" si="17"/>
        <v>0</v>
      </c>
      <c r="ET26" s="133">
        <f t="shared" si="18"/>
        <v>0</v>
      </c>
      <c r="EU26" s="133">
        <f t="shared" si="18"/>
        <v>0</v>
      </c>
      <c r="EV26" s="133">
        <f t="shared" si="18"/>
        <v>0</v>
      </c>
      <c r="EW26" s="133">
        <f t="shared" si="18"/>
        <v>0</v>
      </c>
      <c r="EX26" s="133">
        <f t="shared" si="18"/>
        <v>0</v>
      </c>
      <c r="EY26" s="133">
        <f t="shared" si="18"/>
        <v>0</v>
      </c>
      <c r="EZ26" s="133">
        <f t="shared" si="18"/>
        <v>0</v>
      </c>
      <c r="FA26" s="133">
        <f t="shared" si="18"/>
        <v>0</v>
      </c>
      <c r="FB26" s="133">
        <f t="shared" si="18"/>
        <v>0</v>
      </c>
      <c r="FC26" s="133">
        <f t="shared" si="18"/>
        <v>0</v>
      </c>
      <c r="FD26" s="133">
        <f t="shared" si="18"/>
        <v>0</v>
      </c>
      <c r="FE26" s="133">
        <f t="shared" si="18"/>
        <v>0</v>
      </c>
      <c r="FF26" s="133">
        <f t="shared" si="18"/>
        <v>0</v>
      </c>
      <c r="FG26" s="133">
        <f t="shared" si="18"/>
        <v>0</v>
      </c>
      <c r="FH26" s="133">
        <f t="shared" si="18"/>
        <v>0</v>
      </c>
      <c r="FI26" s="133">
        <f t="shared" si="18"/>
        <v>0</v>
      </c>
      <c r="FJ26" s="133">
        <f t="shared" si="19"/>
        <v>0</v>
      </c>
      <c r="FK26" s="133">
        <f t="shared" si="19"/>
        <v>0</v>
      </c>
      <c r="FL26" s="133">
        <f t="shared" si="19"/>
        <v>0</v>
      </c>
      <c r="FM26" s="133">
        <f t="shared" si="19"/>
        <v>0</v>
      </c>
      <c r="FN26" s="133">
        <f t="shared" si="19"/>
        <v>0</v>
      </c>
      <c r="FO26" s="133">
        <f t="shared" si="19"/>
        <v>0</v>
      </c>
      <c r="FP26" s="133">
        <f t="shared" si="19"/>
        <v>0</v>
      </c>
      <c r="FQ26" s="133">
        <f t="shared" si="19"/>
        <v>0</v>
      </c>
      <c r="FR26" s="133">
        <f t="shared" si="19"/>
        <v>0</v>
      </c>
      <c r="FS26" s="133">
        <f t="shared" si="19"/>
        <v>0</v>
      </c>
      <c r="FT26" s="133">
        <f t="shared" si="19"/>
        <v>0</v>
      </c>
      <c r="FU26" s="133">
        <f t="shared" si="19"/>
        <v>0</v>
      </c>
      <c r="FV26" s="133">
        <f t="shared" si="19"/>
        <v>0</v>
      </c>
      <c r="FW26" s="133">
        <f t="shared" si="19"/>
        <v>0</v>
      </c>
      <c r="FX26" s="133">
        <f t="shared" si="19"/>
        <v>0</v>
      </c>
      <c r="FY26" s="133">
        <f t="shared" si="20"/>
        <v>0</v>
      </c>
      <c r="FZ26" s="133">
        <f t="shared" si="20"/>
        <v>0</v>
      </c>
      <c r="GA26" s="133">
        <f t="shared" si="20"/>
        <v>0</v>
      </c>
      <c r="GB26" s="133">
        <f t="shared" si="20"/>
        <v>0</v>
      </c>
      <c r="GC26" s="133">
        <f t="shared" si="20"/>
        <v>0</v>
      </c>
      <c r="GD26" s="133">
        <f t="shared" si="20"/>
        <v>0</v>
      </c>
      <c r="GE26" s="133">
        <f t="shared" si="20"/>
        <v>0</v>
      </c>
      <c r="GF26" s="133">
        <f t="shared" si="20"/>
        <v>0</v>
      </c>
      <c r="GG26" s="133">
        <f t="shared" si="20"/>
        <v>0</v>
      </c>
      <c r="GH26" s="133">
        <f t="shared" si="20"/>
        <v>0</v>
      </c>
      <c r="GI26" s="133">
        <f t="shared" si="20"/>
        <v>0</v>
      </c>
      <c r="GJ26" s="133">
        <f t="shared" si="20"/>
        <v>0</v>
      </c>
      <c r="GK26" s="133">
        <f t="shared" si="20"/>
        <v>0</v>
      </c>
      <c r="GN26" s="112">
        <f t="shared" si="21"/>
        <v>0</v>
      </c>
      <c r="GO26" s="112">
        <f t="shared" si="21"/>
        <v>0</v>
      </c>
      <c r="GP26" s="112">
        <f t="shared" si="21"/>
        <v>0</v>
      </c>
      <c r="GQ26" s="112">
        <f t="shared" si="21"/>
        <v>0</v>
      </c>
      <c r="GR26" s="112">
        <f t="shared" si="21"/>
        <v>0</v>
      </c>
      <c r="GS26" s="112">
        <f t="shared" si="21"/>
        <v>0</v>
      </c>
      <c r="GT26" s="112">
        <f t="shared" si="21"/>
        <v>0</v>
      </c>
      <c r="GU26" s="112">
        <f t="shared" si="21"/>
        <v>0</v>
      </c>
      <c r="GV26" s="112">
        <f t="shared" si="21"/>
        <v>0</v>
      </c>
      <c r="GW26" s="112">
        <f t="shared" si="21"/>
        <v>0</v>
      </c>
      <c r="GX26" s="112">
        <f t="shared" si="21"/>
        <v>0</v>
      </c>
      <c r="GY26" s="112">
        <f t="shared" si="21"/>
        <v>0</v>
      </c>
      <c r="GZ26" s="112">
        <f t="shared" si="21"/>
        <v>0</v>
      </c>
      <c r="HA26" s="112">
        <f t="shared" si="21"/>
        <v>0</v>
      </c>
      <c r="HB26" s="112">
        <f t="shared" si="21"/>
        <v>0</v>
      </c>
      <c r="HC26" s="112">
        <f t="shared" si="21"/>
        <v>0</v>
      </c>
      <c r="HD26" s="112">
        <f t="shared" si="22"/>
        <v>0</v>
      </c>
      <c r="HE26" s="112">
        <f t="shared" si="22"/>
        <v>0</v>
      </c>
      <c r="HF26" s="112">
        <f t="shared" si="22"/>
        <v>0</v>
      </c>
      <c r="HG26" s="112">
        <f t="shared" si="22"/>
        <v>0</v>
      </c>
      <c r="HH26" s="112">
        <f t="shared" si="22"/>
        <v>0</v>
      </c>
      <c r="HI26" s="112">
        <f t="shared" si="22"/>
        <v>0</v>
      </c>
      <c r="HJ26" s="112">
        <f t="shared" si="22"/>
        <v>0</v>
      </c>
      <c r="HK26" s="112">
        <f t="shared" si="22"/>
        <v>0</v>
      </c>
      <c r="HL26" s="112">
        <f t="shared" si="22"/>
        <v>0</v>
      </c>
      <c r="HM26" s="112">
        <f t="shared" si="22"/>
        <v>0</v>
      </c>
      <c r="HN26" s="112">
        <f t="shared" si="22"/>
        <v>0</v>
      </c>
      <c r="HO26" s="112">
        <f t="shared" si="22"/>
        <v>0</v>
      </c>
      <c r="HP26" s="112">
        <f t="shared" si="22"/>
        <v>0</v>
      </c>
      <c r="HQ26" s="112">
        <f t="shared" si="22"/>
        <v>0</v>
      </c>
      <c r="HR26" s="112">
        <f t="shared" si="22"/>
        <v>0</v>
      </c>
      <c r="HS26" s="112">
        <f t="shared" si="22"/>
        <v>0</v>
      </c>
      <c r="HT26" s="112">
        <f t="shared" si="23"/>
        <v>0</v>
      </c>
      <c r="HU26" s="112">
        <f t="shared" si="23"/>
        <v>0</v>
      </c>
      <c r="HV26" s="112">
        <f t="shared" si="23"/>
        <v>0</v>
      </c>
      <c r="HW26" s="112">
        <f t="shared" si="23"/>
        <v>0</v>
      </c>
      <c r="HX26" s="112">
        <f t="shared" si="23"/>
        <v>0</v>
      </c>
      <c r="HY26" s="112">
        <f t="shared" si="23"/>
        <v>0</v>
      </c>
      <c r="HZ26" s="112">
        <f t="shared" si="23"/>
        <v>0</v>
      </c>
      <c r="IA26" s="112">
        <f t="shared" si="23"/>
        <v>0</v>
      </c>
      <c r="IB26" s="112">
        <f t="shared" si="23"/>
        <v>0</v>
      </c>
      <c r="IC26" s="112">
        <f t="shared" si="23"/>
        <v>0</v>
      </c>
      <c r="ID26" s="112">
        <f t="shared" si="23"/>
        <v>0</v>
      </c>
      <c r="IE26" s="112">
        <f t="shared" si="23"/>
        <v>0</v>
      </c>
      <c r="IF26" s="112">
        <f t="shared" si="23"/>
        <v>0</v>
      </c>
      <c r="IG26" s="112">
        <f t="shared" si="23"/>
        <v>0</v>
      </c>
      <c r="IH26" s="112">
        <f t="shared" si="23"/>
        <v>0</v>
      </c>
      <c r="II26" s="112">
        <f t="shared" si="24"/>
        <v>0</v>
      </c>
      <c r="IJ26" s="112">
        <f t="shared" si="24"/>
        <v>0</v>
      </c>
      <c r="IK26" s="112">
        <f t="shared" si="24"/>
        <v>0</v>
      </c>
      <c r="IL26" s="112">
        <f t="shared" si="24"/>
        <v>0</v>
      </c>
      <c r="IM26" s="112">
        <f t="shared" si="24"/>
        <v>0</v>
      </c>
      <c r="IN26" s="112">
        <f t="shared" si="24"/>
        <v>0</v>
      </c>
      <c r="IO26" s="112">
        <f t="shared" si="24"/>
        <v>0</v>
      </c>
      <c r="IP26" s="112">
        <f t="shared" si="24"/>
        <v>0</v>
      </c>
      <c r="IQ26" s="112">
        <f t="shared" si="24"/>
        <v>0</v>
      </c>
      <c r="IR26" s="112">
        <f t="shared" si="24"/>
        <v>0</v>
      </c>
      <c r="IS26" s="112">
        <f t="shared" si="24"/>
        <v>0</v>
      </c>
      <c r="IT26" s="112">
        <f t="shared" si="24"/>
        <v>0</v>
      </c>
      <c r="IU26" s="112">
        <f t="shared" si="24"/>
        <v>0</v>
      </c>
    </row>
    <row r="27" spans="1:255" s="107" customFormat="1" ht="15.75" x14ac:dyDescent="0.25">
      <c r="A27" s="195"/>
      <c r="B27" s="124"/>
      <c r="C27" s="124"/>
      <c r="D27" s="125"/>
      <c r="E27" s="126"/>
      <c r="F27" s="127"/>
      <c r="G27" s="128"/>
      <c r="H27" s="126"/>
      <c r="I27" s="129"/>
      <c r="J27" s="130"/>
      <c r="K27" s="131"/>
      <c r="L27" s="132">
        <f t="shared" si="13"/>
        <v>0</v>
      </c>
      <c r="M27" s="132">
        <f t="shared" si="13"/>
        <v>0</v>
      </c>
      <c r="N27" s="132">
        <f t="shared" si="13"/>
        <v>0</v>
      </c>
      <c r="O27" s="132">
        <f t="shared" si="13"/>
        <v>0</v>
      </c>
      <c r="P27" s="132">
        <f t="shared" si="13"/>
        <v>0</v>
      </c>
      <c r="Q27" s="132">
        <f t="shared" si="13"/>
        <v>0</v>
      </c>
      <c r="R27" s="132">
        <f t="shared" si="13"/>
        <v>0</v>
      </c>
      <c r="S27" s="132">
        <f t="shared" si="13"/>
        <v>0</v>
      </c>
      <c r="T27" s="132">
        <f t="shared" si="13"/>
        <v>0</v>
      </c>
      <c r="U27" s="132">
        <f t="shared" si="13"/>
        <v>0</v>
      </c>
      <c r="V27" s="132">
        <f t="shared" si="13"/>
        <v>0</v>
      </c>
      <c r="W27" s="132">
        <f t="shared" si="13"/>
        <v>0</v>
      </c>
      <c r="X27" s="132">
        <f t="shared" si="13"/>
        <v>0</v>
      </c>
      <c r="Y27" s="132">
        <f t="shared" si="13"/>
        <v>0</v>
      </c>
      <c r="Z27" s="132">
        <f t="shared" si="13"/>
        <v>0</v>
      </c>
      <c r="AA27" s="132">
        <f t="shared" si="13"/>
        <v>0</v>
      </c>
      <c r="AB27" s="132">
        <f t="shared" si="30"/>
        <v>0</v>
      </c>
      <c r="AC27" s="132">
        <f t="shared" si="30"/>
        <v>0</v>
      </c>
      <c r="AD27" s="132">
        <f t="shared" si="30"/>
        <v>0</v>
      </c>
      <c r="AE27" s="132">
        <f t="shared" si="30"/>
        <v>0</v>
      </c>
      <c r="AF27" s="132">
        <f t="shared" si="30"/>
        <v>0</v>
      </c>
      <c r="AG27" s="132">
        <f t="shared" si="30"/>
        <v>0</v>
      </c>
      <c r="AH27" s="132">
        <f t="shared" si="30"/>
        <v>0</v>
      </c>
      <c r="AI27" s="132">
        <f t="shared" si="30"/>
        <v>0</v>
      </c>
      <c r="AJ27" s="132">
        <f t="shared" si="30"/>
        <v>0</v>
      </c>
      <c r="AK27" s="132">
        <f t="shared" si="30"/>
        <v>0</v>
      </c>
      <c r="AL27" s="132">
        <f t="shared" si="30"/>
        <v>0</v>
      </c>
      <c r="AM27" s="132">
        <f t="shared" si="30"/>
        <v>0</v>
      </c>
      <c r="AN27" s="132">
        <f t="shared" si="30"/>
        <v>0</v>
      </c>
      <c r="AO27" s="132">
        <f t="shared" si="30"/>
        <v>0</v>
      </c>
      <c r="AP27" s="132">
        <f t="shared" si="30"/>
        <v>0</v>
      </c>
      <c r="AQ27" s="132">
        <f t="shared" si="30"/>
        <v>0</v>
      </c>
      <c r="AR27" s="132">
        <f t="shared" si="31"/>
        <v>0</v>
      </c>
      <c r="AS27" s="132">
        <f t="shared" si="31"/>
        <v>0</v>
      </c>
      <c r="AT27" s="132">
        <f t="shared" si="31"/>
        <v>0</v>
      </c>
      <c r="AU27" s="132">
        <f t="shared" si="31"/>
        <v>0</v>
      </c>
      <c r="AV27" s="132">
        <f t="shared" si="31"/>
        <v>0</v>
      </c>
      <c r="AW27" s="132">
        <f t="shared" si="31"/>
        <v>0</v>
      </c>
      <c r="AX27" s="132">
        <f t="shared" si="31"/>
        <v>0</v>
      </c>
      <c r="AY27" s="132">
        <f t="shared" si="31"/>
        <v>0</v>
      </c>
      <c r="AZ27" s="132">
        <f t="shared" si="31"/>
        <v>0</v>
      </c>
      <c r="BA27" s="132">
        <f t="shared" si="31"/>
        <v>0</v>
      </c>
      <c r="BB27" s="132">
        <f t="shared" si="31"/>
        <v>0</v>
      </c>
      <c r="BC27" s="132">
        <f t="shared" si="31"/>
        <v>0</v>
      </c>
      <c r="BD27" s="132">
        <f t="shared" si="31"/>
        <v>0</v>
      </c>
      <c r="BE27" s="132">
        <f t="shared" si="31"/>
        <v>0</v>
      </c>
      <c r="BF27" s="132">
        <f t="shared" si="31"/>
        <v>0</v>
      </c>
      <c r="BG27" s="132">
        <f t="shared" si="28"/>
        <v>0</v>
      </c>
      <c r="BH27" s="132">
        <f t="shared" si="28"/>
        <v>0</v>
      </c>
      <c r="BI27" s="132">
        <f t="shared" si="28"/>
        <v>0</v>
      </c>
      <c r="BJ27" s="132">
        <f t="shared" si="28"/>
        <v>0</v>
      </c>
      <c r="BK27" s="132">
        <f t="shared" si="28"/>
        <v>0</v>
      </c>
      <c r="BL27" s="132">
        <f t="shared" si="28"/>
        <v>0</v>
      </c>
      <c r="BM27" s="132">
        <f t="shared" si="28"/>
        <v>0</v>
      </c>
      <c r="BN27" s="132">
        <f t="shared" si="28"/>
        <v>0</v>
      </c>
      <c r="BO27" s="132">
        <f t="shared" si="28"/>
        <v>0</v>
      </c>
      <c r="BP27" s="132">
        <f t="shared" si="28"/>
        <v>0</v>
      </c>
      <c r="BQ27" s="132">
        <f t="shared" si="28"/>
        <v>0</v>
      </c>
      <c r="BR27" s="132">
        <f t="shared" si="28"/>
        <v>0</v>
      </c>
      <c r="BS27" s="132">
        <f t="shared" si="28"/>
        <v>0</v>
      </c>
      <c r="BU27" s="132">
        <f t="shared" si="29"/>
        <v>0</v>
      </c>
      <c r="BV27" s="132">
        <f t="shared" si="29"/>
        <v>0</v>
      </c>
      <c r="BW27" s="132">
        <f t="shared" si="29"/>
        <v>0</v>
      </c>
      <c r="BX27" s="132">
        <f t="shared" si="29"/>
        <v>0</v>
      </c>
      <c r="BY27" s="132">
        <f t="shared" si="29"/>
        <v>0</v>
      </c>
      <c r="BZ27" s="132">
        <f t="shared" si="29"/>
        <v>0</v>
      </c>
      <c r="CA27" s="132">
        <f t="shared" si="29"/>
        <v>0</v>
      </c>
      <c r="CB27" s="132">
        <f t="shared" si="29"/>
        <v>0</v>
      </c>
      <c r="CC27" s="132">
        <f t="shared" si="29"/>
        <v>0</v>
      </c>
      <c r="CD27" s="132">
        <f t="shared" si="29"/>
        <v>0</v>
      </c>
      <c r="CE27" s="132">
        <f t="shared" si="29"/>
        <v>0</v>
      </c>
      <c r="CF27" s="132">
        <f t="shared" si="29"/>
        <v>0</v>
      </c>
      <c r="CG27" s="132">
        <f t="shared" si="29"/>
        <v>0</v>
      </c>
      <c r="CH27" s="132">
        <f t="shared" si="29"/>
        <v>0</v>
      </c>
      <c r="CI27" s="132">
        <f t="shared" si="29"/>
        <v>0</v>
      </c>
      <c r="CJ27" s="132">
        <f t="shared" si="25"/>
        <v>0</v>
      </c>
      <c r="CK27" s="132">
        <f t="shared" si="25"/>
        <v>0</v>
      </c>
      <c r="CL27" s="132">
        <f t="shared" si="25"/>
        <v>0</v>
      </c>
      <c r="CM27" s="132">
        <f t="shared" si="25"/>
        <v>0</v>
      </c>
      <c r="CN27" s="132">
        <f t="shared" si="25"/>
        <v>0</v>
      </c>
      <c r="CO27" s="132">
        <f t="shared" si="25"/>
        <v>0</v>
      </c>
      <c r="CP27" s="132">
        <f t="shared" si="25"/>
        <v>0</v>
      </c>
      <c r="CQ27" s="132">
        <f t="shared" si="25"/>
        <v>0</v>
      </c>
      <c r="CR27" s="132">
        <f t="shared" si="25"/>
        <v>0</v>
      </c>
      <c r="CS27" s="132">
        <f t="shared" si="25"/>
        <v>0</v>
      </c>
      <c r="CT27" s="132">
        <f t="shared" si="25"/>
        <v>0</v>
      </c>
      <c r="CU27" s="132">
        <f t="shared" si="25"/>
        <v>0</v>
      </c>
      <c r="CV27" s="132">
        <f t="shared" si="25"/>
        <v>0</v>
      </c>
      <c r="CW27" s="132">
        <f t="shared" si="25"/>
        <v>0</v>
      </c>
      <c r="CX27" s="132">
        <f t="shared" si="25"/>
        <v>0</v>
      </c>
      <c r="CY27" s="132">
        <f t="shared" si="25"/>
        <v>0</v>
      </c>
      <c r="CZ27" s="132">
        <f t="shared" si="26"/>
        <v>0</v>
      </c>
      <c r="DA27" s="132">
        <f t="shared" si="26"/>
        <v>0</v>
      </c>
      <c r="DB27" s="132">
        <f t="shared" si="26"/>
        <v>0</v>
      </c>
      <c r="DC27" s="132">
        <f t="shared" si="26"/>
        <v>0</v>
      </c>
      <c r="DD27" s="132">
        <f t="shared" si="26"/>
        <v>0</v>
      </c>
      <c r="DE27" s="132">
        <f t="shared" si="26"/>
        <v>0</v>
      </c>
      <c r="DF27" s="132">
        <f t="shared" si="26"/>
        <v>0</v>
      </c>
      <c r="DG27" s="132">
        <f t="shared" si="26"/>
        <v>0</v>
      </c>
      <c r="DH27" s="132">
        <f t="shared" si="26"/>
        <v>0</v>
      </c>
      <c r="DI27" s="132">
        <f t="shared" si="26"/>
        <v>0</v>
      </c>
      <c r="DJ27" s="132">
        <f t="shared" si="26"/>
        <v>0</v>
      </c>
      <c r="DK27" s="132">
        <f t="shared" si="26"/>
        <v>0</v>
      </c>
      <c r="DL27" s="132">
        <f t="shared" si="26"/>
        <v>0</v>
      </c>
      <c r="DM27" s="132">
        <f t="shared" si="26"/>
        <v>0</v>
      </c>
      <c r="DN27" s="132">
        <f t="shared" si="26"/>
        <v>0</v>
      </c>
      <c r="DO27" s="132">
        <f t="shared" si="26"/>
        <v>0</v>
      </c>
      <c r="DP27" s="132">
        <f t="shared" si="27"/>
        <v>0</v>
      </c>
      <c r="DQ27" s="132">
        <f t="shared" si="27"/>
        <v>0</v>
      </c>
      <c r="DR27" s="132">
        <f t="shared" si="27"/>
        <v>0</v>
      </c>
      <c r="DS27" s="132">
        <f t="shared" si="27"/>
        <v>0</v>
      </c>
      <c r="DT27" s="132">
        <f t="shared" si="27"/>
        <v>0</v>
      </c>
      <c r="DU27" s="132">
        <f t="shared" si="27"/>
        <v>0</v>
      </c>
      <c r="DV27" s="132">
        <f t="shared" si="27"/>
        <v>0</v>
      </c>
      <c r="DW27" s="132">
        <f t="shared" si="27"/>
        <v>0</v>
      </c>
      <c r="DX27" s="132">
        <f t="shared" si="27"/>
        <v>0</v>
      </c>
      <c r="DY27" s="132">
        <f t="shared" si="27"/>
        <v>0</v>
      </c>
      <c r="DZ27" s="132">
        <f t="shared" si="27"/>
        <v>0</v>
      </c>
      <c r="EA27" s="132">
        <f t="shared" si="27"/>
        <v>0</v>
      </c>
      <c r="EB27" s="132">
        <f t="shared" si="27"/>
        <v>0</v>
      </c>
      <c r="ED27" s="133">
        <f t="shared" si="17"/>
        <v>0</v>
      </c>
      <c r="EE27" s="133">
        <f t="shared" si="17"/>
        <v>0</v>
      </c>
      <c r="EF27" s="133">
        <f t="shared" si="17"/>
        <v>0</v>
      </c>
      <c r="EG27" s="133">
        <f t="shared" si="17"/>
        <v>0</v>
      </c>
      <c r="EH27" s="133">
        <f t="shared" si="17"/>
        <v>0</v>
      </c>
      <c r="EI27" s="133">
        <f t="shared" si="17"/>
        <v>0</v>
      </c>
      <c r="EJ27" s="133">
        <f t="shared" si="17"/>
        <v>0</v>
      </c>
      <c r="EK27" s="133">
        <f t="shared" si="17"/>
        <v>0</v>
      </c>
      <c r="EL27" s="133">
        <f t="shared" si="17"/>
        <v>0</v>
      </c>
      <c r="EM27" s="133">
        <f t="shared" si="17"/>
        <v>0</v>
      </c>
      <c r="EN27" s="133">
        <f t="shared" si="17"/>
        <v>0</v>
      </c>
      <c r="EO27" s="133">
        <f t="shared" si="17"/>
        <v>0</v>
      </c>
      <c r="EP27" s="133">
        <f t="shared" si="17"/>
        <v>0</v>
      </c>
      <c r="EQ27" s="133">
        <f t="shared" si="17"/>
        <v>0</v>
      </c>
      <c r="ER27" s="133">
        <f t="shared" si="17"/>
        <v>0</v>
      </c>
      <c r="ES27" s="133">
        <f t="shared" ref="ES27:FH37" si="32">IF(AND($D27="PT",CJ27&gt;0),$F27*12/2080,IFERROR((AA27/(1+$G27))/($E27/365*AA$4),0))</f>
        <v>0</v>
      </c>
      <c r="ET27" s="133">
        <f t="shared" si="18"/>
        <v>0</v>
      </c>
      <c r="EU27" s="133">
        <f t="shared" si="18"/>
        <v>0</v>
      </c>
      <c r="EV27" s="133">
        <f t="shared" si="18"/>
        <v>0</v>
      </c>
      <c r="EW27" s="133">
        <f t="shared" si="18"/>
        <v>0</v>
      </c>
      <c r="EX27" s="133">
        <f t="shared" si="18"/>
        <v>0</v>
      </c>
      <c r="EY27" s="133">
        <f t="shared" si="18"/>
        <v>0</v>
      </c>
      <c r="EZ27" s="133">
        <f t="shared" si="18"/>
        <v>0</v>
      </c>
      <c r="FA27" s="133">
        <f t="shared" si="18"/>
        <v>0</v>
      </c>
      <c r="FB27" s="133">
        <f t="shared" si="18"/>
        <v>0</v>
      </c>
      <c r="FC27" s="133">
        <f t="shared" si="18"/>
        <v>0</v>
      </c>
      <c r="FD27" s="133">
        <f t="shared" si="18"/>
        <v>0</v>
      </c>
      <c r="FE27" s="133">
        <f t="shared" si="18"/>
        <v>0</v>
      </c>
      <c r="FF27" s="133">
        <f t="shared" si="18"/>
        <v>0</v>
      </c>
      <c r="FG27" s="133">
        <f t="shared" si="18"/>
        <v>0</v>
      </c>
      <c r="FH27" s="133">
        <f t="shared" si="18"/>
        <v>0</v>
      </c>
      <c r="FI27" s="133">
        <f t="shared" ref="FI27:FX37" si="33">IF(AND($D27="PT",CZ27&gt;0),$F27*12/2080,IFERROR((AQ27/(1+$G27))/($E27/365*AQ$4),0))</f>
        <v>0</v>
      </c>
      <c r="FJ27" s="133">
        <f t="shared" si="19"/>
        <v>0</v>
      </c>
      <c r="FK27" s="133">
        <f t="shared" si="19"/>
        <v>0</v>
      </c>
      <c r="FL27" s="133">
        <f t="shared" si="19"/>
        <v>0</v>
      </c>
      <c r="FM27" s="133">
        <f t="shared" si="19"/>
        <v>0</v>
      </c>
      <c r="FN27" s="133">
        <f t="shared" si="19"/>
        <v>0</v>
      </c>
      <c r="FO27" s="133">
        <f t="shared" si="19"/>
        <v>0</v>
      </c>
      <c r="FP27" s="133">
        <f t="shared" si="19"/>
        <v>0</v>
      </c>
      <c r="FQ27" s="133">
        <f t="shared" si="19"/>
        <v>0</v>
      </c>
      <c r="FR27" s="133">
        <f t="shared" si="19"/>
        <v>0</v>
      </c>
      <c r="FS27" s="133">
        <f t="shared" si="19"/>
        <v>0</v>
      </c>
      <c r="FT27" s="133">
        <f t="shared" si="19"/>
        <v>0</v>
      </c>
      <c r="FU27" s="133">
        <f t="shared" si="19"/>
        <v>0</v>
      </c>
      <c r="FV27" s="133">
        <f t="shared" si="19"/>
        <v>0</v>
      </c>
      <c r="FW27" s="133">
        <f t="shared" si="19"/>
        <v>0</v>
      </c>
      <c r="FX27" s="133">
        <f t="shared" si="19"/>
        <v>0</v>
      </c>
      <c r="FY27" s="133">
        <f t="shared" si="20"/>
        <v>0</v>
      </c>
      <c r="FZ27" s="133">
        <f t="shared" si="20"/>
        <v>0</v>
      </c>
      <c r="GA27" s="133">
        <f t="shared" si="20"/>
        <v>0</v>
      </c>
      <c r="GB27" s="133">
        <f t="shared" si="20"/>
        <v>0</v>
      </c>
      <c r="GC27" s="133">
        <f t="shared" si="20"/>
        <v>0</v>
      </c>
      <c r="GD27" s="133">
        <f t="shared" si="20"/>
        <v>0</v>
      </c>
      <c r="GE27" s="133">
        <f t="shared" si="20"/>
        <v>0</v>
      </c>
      <c r="GF27" s="133">
        <f t="shared" si="20"/>
        <v>0</v>
      </c>
      <c r="GG27" s="133">
        <f t="shared" si="20"/>
        <v>0</v>
      </c>
      <c r="GH27" s="133">
        <f t="shared" si="20"/>
        <v>0</v>
      </c>
      <c r="GI27" s="133">
        <f t="shared" si="20"/>
        <v>0</v>
      </c>
      <c r="GJ27" s="133">
        <f t="shared" si="20"/>
        <v>0</v>
      </c>
      <c r="GK27" s="133">
        <f t="shared" si="20"/>
        <v>0</v>
      </c>
      <c r="GN27" s="112">
        <f t="shared" si="21"/>
        <v>0</v>
      </c>
      <c r="GO27" s="112">
        <f t="shared" si="21"/>
        <v>0</v>
      </c>
      <c r="GP27" s="112">
        <f t="shared" si="21"/>
        <v>0</v>
      </c>
      <c r="GQ27" s="112">
        <f t="shared" si="21"/>
        <v>0</v>
      </c>
      <c r="GR27" s="112">
        <f t="shared" si="21"/>
        <v>0</v>
      </c>
      <c r="GS27" s="112">
        <f t="shared" si="21"/>
        <v>0</v>
      </c>
      <c r="GT27" s="112">
        <f t="shared" si="21"/>
        <v>0</v>
      </c>
      <c r="GU27" s="112">
        <f t="shared" si="21"/>
        <v>0</v>
      </c>
      <c r="GV27" s="112">
        <f t="shared" si="21"/>
        <v>0</v>
      </c>
      <c r="GW27" s="112">
        <f t="shared" si="21"/>
        <v>0</v>
      </c>
      <c r="GX27" s="112">
        <f t="shared" si="21"/>
        <v>0</v>
      </c>
      <c r="GY27" s="112">
        <f t="shared" si="21"/>
        <v>0</v>
      </c>
      <c r="GZ27" s="112">
        <f t="shared" si="21"/>
        <v>0</v>
      </c>
      <c r="HA27" s="112">
        <f t="shared" si="21"/>
        <v>0</v>
      </c>
      <c r="HB27" s="112">
        <f t="shared" si="21"/>
        <v>0</v>
      </c>
      <c r="HC27" s="112">
        <f t="shared" ref="HC27:HR37" si="34">IF(CJ27=1,$H27,0)</f>
        <v>0</v>
      </c>
      <c r="HD27" s="112">
        <f t="shared" si="22"/>
        <v>0</v>
      </c>
      <c r="HE27" s="112">
        <f t="shared" si="22"/>
        <v>0</v>
      </c>
      <c r="HF27" s="112">
        <f t="shared" si="22"/>
        <v>0</v>
      </c>
      <c r="HG27" s="112">
        <f t="shared" si="22"/>
        <v>0</v>
      </c>
      <c r="HH27" s="112">
        <f t="shared" si="22"/>
        <v>0</v>
      </c>
      <c r="HI27" s="112">
        <f t="shared" si="22"/>
        <v>0</v>
      </c>
      <c r="HJ27" s="112">
        <f t="shared" si="22"/>
        <v>0</v>
      </c>
      <c r="HK27" s="112">
        <f t="shared" si="22"/>
        <v>0</v>
      </c>
      <c r="HL27" s="112">
        <f t="shared" si="22"/>
        <v>0</v>
      </c>
      <c r="HM27" s="112">
        <f t="shared" si="22"/>
        <v>0</v>
      </c>
      <c r="HN27" s="112">
        <f t="shared" si="22"/>
        <v>0</v>
      </c>
      <c r="HO27" s="112">
        <f t="shared" si="22"/>
        <v>0</v>
      </c>
      <c r="HP27" s="112">
        <f t="shared" si="22"/>
        <v>0</v>
      </c>
      <c r="HQ27" s="112">
        <f t="shared" si="22"/>
        <v>0</v>
      </c>
      <c r="HR27" s="112">
        <f t="shared" si="22"/>
        <v>0</v>
      </c>
      <c r="HS27" s="112">
        <f t="shared" ref="HS27:IG37" si="35">IF(CZ27=1,$H27,0)</f>
        <v>0</v>
      </c>
      <c r="HT27" s="112">
        <f t="shared" si="23"/>
        <v>0</v>
      </c>
      <c r="HU27" s="112">
        <f t="shared" si="23"/>
        <v>0</v>
      </c>
      <c r="HV27" s="112">
        <f t="shared" si="23"/>
        <v>0</v>
      </c>
      <c r="HW27" s="112">
        <f t="shared" si="23"/>
        <v>0</v>
      </c>
      <c r="HX27" s="112">
        <f t="shared" si="23"/>
        <v>0</v>
      </c>
      <c r="HY27" s="112">
        <f t="shared" si="23"/>
        <v>0</v>
      </c>
      <c r="HZ27" s="112">
        <f t="shared" si="23"/>
        <v>0</v>
      </c>
      <c r="IA27" s="112">
        <f t="shared" si="23"/>
        <v>0</v>
      </c>
      <c r="IB27" s="112">
        <f t="shared" si="23"/>
        <v>0</v>
      </c>
      <c r="IC27" s="112">
        <f t="shared" si="23"/>
        <v>0</v>
      </c>
      <c r="ID27" s="112">
        <f t="shared" si="23"/>
        <v>0</v>
      </c>
      <c r="IE27" s="112">
        <f t="shared" si="23"/>
        <v>0</v>
      </c>
      <c r="IF27" s="112">
        <f t="shared" si="23"/>
        <v>0</v>
      </c>
      <c r="IG27" s="112">
        <f t="shared" si="23"/>
        <v>0</v>
      </c>
      <c r="IH27" s="112">
        <f t="shared" si="23"/>
        <v>0</v>
      </c>
      <c r="II27" s="112">
        <f t="shared" si="24"/>
        <v>0</v>
      </c>
      <c r="IJ27" s="112">
        <f t="shared" si="24"/>
        <v>0</v>
      </c>
      <c r="IK27" s="112">
        <f t="shared" si="24"/>
        <v>0</v>
      </c>
      <c r="IL27" s="112">
        <f t="shared" si="24"/>
        <v>0</v>
      </c>
      <c r="IM27" s="112">
        <f t="shared" si="24"/>
        <v>0</v>
      </c>
      <c r="IN27" s="112">
        <f t="shared" si="24"/>
        <v>0</v>
      </c>
      <c r="IO27" s="112">
        <f t="shared" si="24"/>
        <v>0</v>
      </c>
      <c r="IP27" s="112">
        <f t="shared" si="24"/>
        <v>0</v>
      </c>
      <c r="IQ27" s="112">
        <f t="shared" si="24"/>
        <v>0</v>
      </c>
      <c r="IR27" s="112">
        <f t="shared" si="24"/>
        <v>0</v>
      </c>
      <c r="IS27" s="112">
        <f t="shared" si="24"/>
        <v>0</v>
      </c>
      <c r="IT27" s="112">
        <f t="shared" si="24"/>
        <v>0</v>
      </c>
      <c r="IU27" s="112">
        <f t="shared" si="24"/>
        <v>0</v>
      </c>
    </row>
    <row r="28" spans="1:255" s="107" customFormat="1" ht="15.75" x14ac:dyDescent="0.25">
      <c r="A28" s="195"/>
      <c r="B28" s="124"/>
      <c r="C28" s="124"/>
      <c r="D28" s="125"/>
      <c r="E28" s="126"/>
      <c r="F28" s="127"/>
      <c r="G28" s="128"/>
      <c r="H28" s="126"/>
      <c r="I28" s="129"/>
      <c r="J28" s="130"/>
      <c r="K28" s="131"/>
      <c r="L28" s="132">
        <f t="shared" ref="L28:AA37" si="36">IF($D28="PT",IF(AND($I28&lt;=L$5,$J28&gt;L$6),$E28*$F28,IF(AND($I28&gt;L$5,$I28&lt;=L$6),(L$6-$I28+1)/L$4*$E28*$F28,IF(AND($J28&gt;=L$5,$J28&lt;=L$6),($J28-L$5+1)/L$4*$E28*$F28,0)))*(1+$G28),IF(AND($I28&lt;=L$5,$J28&gt;L$6),L$4/365*$E28,IF(AND($I28&gt;L$5,$I28&lt;=L$6),(L$6-$I28+1)/365*$E28,IF(AND($J28&gt;=L$5,$J28&lt;=L$6),($J28-L$5+1)/365*$E28,0)))*(1+$G28))</f>
        <v>0</v>
      </c>
      <c r="M28" s="132">
        <f t="shared" si="36"/>
        <v>0</v>
      </c>
      <c r="N28" s="132">
        <f t="shared" si="36"/>
        <v>0</v>
      </c>
      <c r="O28" s="132">
        <f t="shared" si="36"/>
        <v>0</v>
      </c>
      <c r="P28" s="132">
        <f t="shared" si="36"/>
        <v>0</v>
      </c>
      <c r="Q28" s="132">
        <f t="shared" si="36"/>
        <v>0</v>
      </c>
      <c r="R28" s="132">
        <f t="shared" si="36"/>
        <v>0</v>
      </c>
      <c r="S28" s="132">
        <f t="shared" si="36"/>
        <v>0</v>
      </c>
      <c r="T28" s="132">
        <f t="shared" si="36"/>
        <v>0</v>
      </c>
      <c r="U28" s="132">
        <f t="shared" si="36"/>
        <v>0</v>
      </c>
      <c r="V28" s="132">
        <f t="shared" si="36"/>
        <v>0</v>
      </c>
      <c r="W28" s="132">
        <f t="shared" si="36"/>
        <v>0</v>
      </c>
      <c r="X28" s="132">
        <f t="shared" si="36"/>
        <v>0</v>
      </c>
      <c r="Y28" s="132">
        <f t="shared" si="36"/>
        <v>0</v>
      </c>
      <c r="Z28" s="132">
        <f t="shared" si="36"/>
        <v>0</v>
      </c>
      <c r="AA28" s="132">
        <f t="shared" si="36"/>
        <v>0</v>
      </c>
      <c r="AB28" s="132">
        <f t="shared" si="30"/>
        <v>0</v>
      </c>
      <c r="AC28" s="132">
        <f t="shared" si="30"/>
        <v>0</v>
      </c>
      <c r="AD28" s="132">
        <f t="shared" si="30"/>
        <v>0</v>
      </c>
      <c r="AE28" s="132">
        <f t="shared" si="30"/>
        <v>0</v>
      </c>
      <c r="AF28" s="132">
        <f t="shared" si="30"/>
        <v>0</v>
      </c>
      <c r="AG28" s="132">
        <f t="shared" si="30"/>
        <v>0</v>
      </c>
      <c r="AH28" s="132">
        <f t="shared" si="30"/>
        <v>0</v>
      </c>
      <c r="AI28" s="132">
        <f t="shared" si="30"/>
        <v>0</v>
      </c>
      <c r="AJ28" s="132">
        <f t="shared" si="30"/>
        <v>0</v>
      </c>
      <c r="AK28" s="132">
        <f t="shared" si="30"/>
        <v>0</v>
      </c>
      <c r="AL28" s="132">
        <f t="shared" si="30"/>
        <v>0</v>
      </c>
      <c r="AM28" s="132">
        <f t="shared" si="30"/>
        <v>0</v>
      </c>
      <c r="AN28" s="132">
        <f t="shared" si="30"/>
        <v>0</v>
      </c>
      <c r="AO28" s="132">
        <f t="shared" si="30"/>
        <v>0</v>
      </c>
      <c r="AP28" s="132">
        <f t="shared" si="30"/>
        <v>0</v>
      </c>
      <c r="AQ28" s="132">
        <f t="shared" si="30"/>
        <v>0</v>
      </c>
      <c r="AR28" s="132">
        <f t="shared" si="31"/>
        <v>0</v>
      </c>
      <c r="AS28" s="132">
        <f t="shared" si="31"/>
        <v>0</v>
      </c>
      <c r="AT28" s="132">
        <f t="shared" si="31"/>
        <v>0</v>
      </c>
      <c r="AU28" s="132">
        <f t="shared" si="31"/>
        <v>0</v>
      </c>
      <c r="AV28" s="132">
        <f t="shared" si="31"/>
        <v>0</v>
      </c>
      <c r="AW28" s="132">
        <f t="shared" si="31"/>
        <v>0</v>
      </c>
      <c r="AX28" s="132">
        <f t="shared" si="31"/>
        <v>0</v>
      </c>
      <c r="AY28" s="132">
        <f t="shared" si="31"/>
        <v>0</v>
      </c>
      <c r="AZ28" s="132">
        <f t="shared" si="31"/>
        <v>0</v>
      </c>
      <c r="BA28" s="132">
        <f t="shared" si="31"/>
        <v>0</v>
      </c>
      <c r="BB28" s="132">
        <f t="shared" si="31"/>
        <v>0</v>
      </c>
      <c r="BC28" s="132">
        <f t="shared" si="31"/>
        <v>0</v>
      </c>
      <c r="BD28" s="132">
        <f t="shared" si="31"/>
        <v>0</v>
      </c>
      <c r="BE28" s="132">
        <f t="shared" si="31"/>
        <v>0</v>
      </c>
      <c r="BF28" s="132">
        <f t="shared" si="31"/>
        <v>0</v>
      </c>
      <c r="BG28" s="132">
        <f t="shared" si="28"/>
        <v>0</v>
      </c>
      <c r="BH28" s="132">
        <f t="shared" si="28"/>
        <v>0</v>
      </c>
      <c r="BI28" s="132">
        <f t="shared" si="28"/>
        <v>0</v>
      </c>
      <c r="BJ28" s="132">
        <f t="shared" si="28"/>
        <v>0</v>
      </c>
      <c r="BK28" s="132">
        <f t="shared" si="28"/>
        <v>0</v>
      </c>
      <c r="BL28" s="132">
        <f t="shared" si="28"/>
        <v>0</v>
      </c>
      <c r="BM28" s="132">
        <f t="shared" si="28"/>
        <v>0</v>
      </c>
      <c r="BN28" s="132">
        <f t="shared" si="28"/>
        <v>0</v>
      </c>
      <c r="BO28" s="132">
        <f t="shared" si="28"/>
        <v>0</v>
      </c>
      <c r="BP28" s="132">
        <f t="shared" si="28"/>
        <v>0</v>
      </c>
      <c r="BQ28" s="132">
        <f t="shared" si="28"/>
        <v>0</v>
      </c>
      <c r="BR28" s="132">
        <f t="shared" si="28"/>
        <v>0</v>
      </c>
      <c r="BS28" s="132">
        <f t="shared" si="28"/>
        <v>0</v>
      </c>
      <c r="BU28" s="132">
        <f t="shared" si="29"/>
        <v>0</v>
      </c>
      <c r="BV28" s="132">
        <f t="shared" si="29"/>
        <v>0</v>
      </c>
      <c r="BW28" s="132">
        <f t="shared" si="29"/>
        <v>0</v>
      </c>
      <c r="BX28" s="132">
        <f t="shared" si="29"/>
        <v>0</v>
      </c>
      <c r="BY28" s="132">
        <f t="shared" si="29"/>
        <v>0</v>
      </c>
      <c r="BZ28" s="132">
        <f t="shared" si="29"/>
        <v>0</v>
      </c>
      <c r="CA28" s="132">
        <f t="shared" si="29"/>
        <v>0</v>
      </c>
      <c r="CB28" s="132">
        <f t="shared" si="29"/>
        <v>0</v>
      </c>
      <c r="CC28" s="132">
        <f t="shared" si="29"/>
        <v>0</v>
      </c>
      <c r="CD28" s="132">
        <f t="shared" si="29"/>
        <v>0</v>
      </c>
      <c r="CE28" s="132">
        <f t="shared" si="29"/>
        <v>0</v>
      </c>
      <c r="CF28" s="132">
        <f t="shared" si="29"/>
        <v>0</v>
      </c>
      <c r="CG28" s="132">
        <f t="shared" si="29"/>
        <v>0</v>
      </c>
      <c r="CH28" s="132">
        <f t="shared" si="29"/>
        <v>0</v>
      </c>
      <c r="CI28" s="132">
        <f t="shared" si="29"/>
        <v>0</v>
      </c>
      <c r="CJ28" s="132">
        <f t="shared" si="25"/>
        <v>0</v>
      </c>
      <c r="CK28" s="132">
        <f t="shared" si="25"/>
        <v>0</v>
      </c>
      <c r="CL28" s="132">
        <f t="shared" si="25"/>
        <v>0</v>
      </c>
      <c r="CM28" s="132">
        <f t="shared" si="25"/>
        <v>0</v>
      </c>
      <c r="CN28" s="132">
        <f t="shared" si="25"/>
        <v>0</v>
      </c>
      <c r="CO28" s="132">
        <f t="shared" si="25"/>
        <v>0</v>
      </c>
      <c r="CP28" s="132">
        <f t="shared" si="25"/>
        <v>0</v>
      </c>
      <c r="CQ28" s="132">
        <f t="shared" si="25"/>
        <v>0</v>
      </c>
      <c r="CR28" s="132">
        <f t="shared" si="25"/>
        <v>0</v>
      </c>
      <c r="CS28" s="132">
        <f t="shared" si="25"/>
        <v>0</v>
      </c>
      <c r="CT28" s="132">
        <f t="shared" si="25"/>
        <v>0</v>
      </c>
      <c r="CU28" s="132">
        <f t="shared" si="25"/>
        <v>0</v>
      </c>
      <c r="CV28" s="132">
        <f t="shared" si="25"/>
        <v>0</v>
      </c>
      <c r="CW28" s="132">
        <f t="shared" si="25"/>
        <v>0</v>
      </c>
      <c r="CX28" s="132">
        <f t="shared" si="25"/>
        <v>0</v>
      </c>
      <c r="CY28" s="132">
        <f t="shared" si="25"/>
        <v>0</v>
      </c>
      <c r="CZ28" s="132">
        <f t="shared" si="26"/>
        <v>0</v>
      </c>
      <c r="DA28" s="132">
        <f t="shared" si="26"/>
        <v>0</v>
      </c>
      <c r="DB28" s="132">
        <f t="shared" si="26"/>
        <v>0</v>
      </c>
      <c r="DC28" s="132">
        <f t="shared" si="26"/>
        <v>0</v>
      </c>
      <c r="DD28" s="132">
        <f t="shared" si="26"/>
        <v>0</v>
      </c>
      <c r="DE28" s="132">
        <f t="shared" si="26"/>
        <v>0</v>
      </c>
      <c r="DF28" s="132">
        <f t="shared" si="26"/>
        <v>0</v>
      </c>
      <c r="DG28" s="132">
        <f t="shared" si="26"/>
        <v>0</v>
      </c>
      <c r="DH28" s="132">
        <f t="shared" si="26"/>
        <v>0</v>
      </c>
      <c r="DI28" s="132">
        <f t="shared" si="26"/>
        <v>0</v>
      </c>
      <c r="DJ28" s="132">
        <f t="shared" si="26"/>
        <v>0</v>
      </c>
      <c r="DK28" s="132">
        <f t="shared" si="26"/>
        <v>0</v>
      </c>
      <c r="DL28" s="132">
        <f t="shared" si="26"/>
        <v>0</v>
      </c>
      <c r="DM28" s="132">
        <f t="shared" si="26"/>
        <v>0</v>
      </c>
      <c r="DN28" s="132">
        <f t="shared" si="26"/>
        <v>0</v>
      </c>
      <c r="DO28" s="132">
        <f t="shared" si="26"/>
        <v>0</v>
      </c>
      <c r="DP28" s="132">
        <f t="shared" si="27"/>
        <v>0</v>
      </c>
      <c r="DQ28" s="132">
        <f t="shared" si="27"/>
        <v>0</v>
      </c>
      <c r="DR28" s="132">
        <f t="shared" si="27"/>
        <v>0</v>
      </c>
      <c r="DS28" s="132">
        <f t="shared" si="27"/>
        <v>0</v>
      </c>
      <c r="DT28" s="132">
        <f t="shared" si="27"/>
        <v>0</v>
      </c>
      <c r="DU28" s="132">
        <f t="shared" si="27"/>
        <v>0</v>
      </c>
      <c r="DV28" s="132">
        <f t="shared" si="27"/>
        <v>0</v>
      </c>
      <c r="DW28" s="132">
        <f t="shared" si="27"/>
        <v>0</v>
      </c>
      <c r="DX28" s="132">
        <f t="shared" si="27"/>
        <v>0</v>
      </c>
      <c r="DY28" s="132">
        <f t="shared" si="27"/>
        <v>0</v>
      </c>
      <c r="DZ28" s="132">
        <f t="shared" si="27"/>
        <v>0</v>
      </c>
      <c r="EA28" s="132">
        <f t="shared" si="27"/>
        <v>0</v>
      </c>
      <c r="EB28" s="132">
        <f t="shared" si="27"/>
        <v>0</v>
      </c>
      <c r="ED28" s="133">
        <f t="shared" ref="ED28:ER37" si="37">IF(AND($D28="PT",BU28&gt;0),$F28*12/2080,IFERROR((L28/(1+$G28))/($E28/365*L$4),0))</f>
        <v>0</v>
      </c>
      <c r="EE28" s="133">
        <f t="shared" si="37"/>
        <v>0</v>
      </c>
      <c r="EF28" s="133">
        <f t="shared" si="37"/>
        <v>0</v>
      </c>
      <c r="EG28" s="133">
        <f t="shared" si="37"/>
        <v>0</v>
      </c>
      <c r="EH28" s="133">
        <f t="shared" si="37"/>
        <v>0</v>
      </c>
      <c r="EI28" s="133">
        <f t="shared" si="37"/>
        <v>0</v>
      </c>
      <c r="EJ28" s="133">
        <f t="shared" si="37"/>
        <v>0</v>
      </c>
      <c r="EK28" s="133">
        <f t="shared" si="37"/>
        <v>0</v>
      </c>
      <c r="EL28" s="133">
        <f t="shared" si="37"/>
        <v>0</v>
      </c>
      <c r="EM28" s="133">
        <f t="shared" si="37"/>
        <v>0</v>
      </c>
      <c r="EN28" s="133">
        <f t="shared" si="37"/>
        <v>0</v>
      </c>
      <c r="EO28" s="133">
        <f t="shared" si="37"/>
        <v>0</v>
      </c>
      <c r="EP28" s="133">
        <f t="shared" si="37"/>
        <v>0</v>
      </c>
      <c r="EQ28" s="133">
        <f t="shared" si="37"/>
        <v>0</v>
      </c>
      <c r="ER28" s="133">
        <f t="shared" si="37"/>
        <v>0</v>
      </c>
      <c r="ES28" s="133">
        <f t="shared" si="32"/>
        <v>0</v>
      </c>
      <c r="ET28" s="133">
        <f t="shared" si="32"/>
        <v>0</v>
      </c>
      <c r="EU28" s="133">
        <f t="shared" si="32"/>
        <v>0</v>
      </c>
      <c r="EV28" s="133">
        <f t="shared" si="32"/>
        <v>0</v>
      </c>
      <c r="EW28" s="133">
        <f t="shared" si="32"/>
        <v>0</v>
      </c>
      <c r="EX28" s="133">
        <f t="shared" si="32"/>
        <v>0</v>
      </c>
      <c r="EY28" s="133">
        <f t="shared" si="32"/>
        <v>0</v>
      </c>
      <c r="EZ28" s="133">
        <f t="shared" si="32"/>
        <v>0</v>
      </c>
      <c r="FA28" s="133">
        <f t="shared" si="32"/>
        <v>0</v>
      </c>
      <c r="FB28" s="133">
        <f t="shared" si="32"/>
        <v>0</v>
      </c>
      <c r="FC28" s="133">
        <f t="shared" si="32"/>
        <v>0</v>
      </c>
      <c r="FD28" s="133">
        <f t="shared" si="32"/>
        <v>0</v>
      </c>
      <c r="FE28" s="133">
        <f t="shared" si="32"/>
        <v>0</v>
      </c>
      <c r="FF28" s="133">
        <f t="shared" si="32"/>
        <v>0</v>
      </c>
      <c r="FG28" s="133">
        <f t="shared" si="32"/>
        <v>0</v>
      </c>
      <c r="FH28" s="133">
        <f t="shared" si="32"/>
        <v>0</v>
      </c>
      <c r="FI28" s="133">
        <f t="shared" si="33"/>
        <v>0</v>
      </c>
      <c r="FJ28" s="133">
        <f t="shared" si="33"/>
        <v>0</v>
      </c>
      <c r="FK28" s="133">
        <f t="shared" si="33"/>
        <v>0</v>
      </c>
      <c r="FL28" s="133">
        <f t="shared" si="33"/>
        <v>0</v>
      </c>
      <c r="FM28" s="133">
        <f t="shared" si="33"/>
        <v>0</v>
      </c>
      <c r="FN28" s="133">
        <f t="shared" si="33"/>
        <v>0</v>
      </c>
      <c r="FO28" s="133">
        <f t="shared" si="33"/>
        <v>0</v>
      </c>
      <c r="FP28" s="133">
        <f t="shared" si="33"/>
        <v>0</v>
      </c>
      <c r="FQ28" s="133">
        <f t="shared" si="33"/>
        <v>0</v>
      </c>
      <c r="FR28" s="133">
        <f t="shared" si="33"/>
        <v>0</v>
      </c>
      <c r="FS28" s="133">
        <f t="shared" si="33"/>
        <v>0</v>
      </c>
      <c r="FT28" s="133">
        <f t="shared" si="33"/>
        <v>0</v>
      </c>
      <c r="FU28" s="133">
        <f t="shared" si="33"/>
        <v>0</v>
      </c>
      <c r="FV28" s="133">
        <f t="shared" si="33"/>
        <v>0</v>
      </c>
      <c r="FW28" s="133">
        <f t="shared" si="33"/>
        <v>0</v>
      </c>
      <c r="FX28" s="133">
        <f t="shared" si="33"/>
        <v>0</v>
      </c>
      <c r="FY28" s="133">
        <f t="shared" ref="FY28:GK37" si="38">IF(AND($D28="PT",DP28&gt;0),$F28*12/2080,IFERROR((BG28/(1+$G28))/($E28/365*BG$4),0))</f>
        <v>0</v>
      </c>
      <c r="FZ28" s="133">
        <f t="shared" si="38"/>
        <v>0</v>
      </c>
      <c r="GA28" s="133">
        <f t="shared" si="38"/>
        <v>0</v>
      </c>
      <c r="GB28" s="133">
        <f t="shared" si="38"/>
        <v>0</v>
      </c>
      <c r="GC28" s="133">
        <f t="shared" si="38"/>
        <v>0</v>
      </c>
      <c r="GD28" s="133">
        <f t="shared" si="38"/>
        <v>0</v>
      </c>
      <c r="GE28" s="133">
        <f t="shared" si="38"/>
        <v>0</v>
      </c>
      <c r="GF28" s="133">
        <f t="shared" si="38"/>
        <v>0</v>
      </c>
      <c r="GG28" s="133">
        <f t="shared" si="38"/>
        <v>0</v>
      </c>
      <c r="GH28" s="133">
        <f t="shared" si="38"/>
        <v>0</v>
      </c>
      <c r="GI28" s="133">
        <f t="shared" si="38"/>
        <v>0</v>
      </c>
      <c r="GJ28" s="133">
        <f t="shared" si="38"/>
        <v>0</v>
      </c>
      <c r="GK28" s="133">
        <f t="shared" si="38"/>
        <v>0</v>
      </c>
      <c r="GN28" s="112">
        <f t="shared" ref="GN28:HB37" si="39">IF(BU28=1,$H28,0)</f>
        <v>0</v>
      </c>
      <c r="GO28" s="112">
        <f t="shared" si="39"/>
        <v>0</v>
      </c>
      <c r="GP28" s="112">
        <f t="shared" si="39"/>
        <v>0</v>
      </c>
      <c r="GQ28" s="112">
        <f t="shared" si="39"/>
        <v>0</v>
      </c>
      <c r="GR28" s="112">
        <f t="shared" si="39"/>
        <v>0</v>
      </c>
      <c r="GS28" s="112">
        <f t="shared" si="39"/>
        <v>0</v>
      </c>
      <c r="GT28" s="112">
        <f t="shared" si="39"/>
        <v>0</v>
      </c>
      <c r="GU28" s="112">
        <f t="shared" si="39"/>
        <v>0</v>
      </c>
      <c r="GV28" s="112">
        <f t="shared" si="39"/>
        <v>0</v>
      </c>
      <c r="GW28" s="112">
        <f t="shared" si="39"/>
        <v>0</v>
      </c>
      <c r="GX28" s="112">
        <f t="shared" si="39"/>
        <v>0</v>
      </c>
      <c r="GY28" s="112">
        <f t="shared" si="39"/>
        <v>0</v>
      </c>
      <c r="GZ28" s="112">
        <f t="shared" si="39"/>
        <v>0</v>
      </c>
      <c r="HA28" s="112">
        <f t="shared" si="39"/>
        <v>0</v>
      </c>
      <c r="HB28" s="112">
        <f t="shared" si="39"/>
        <v>0</v>
      </c>
      <c r="HC28" s="112">
        <f t="shared" si="34"/>
        <v>0</v>
      </c>
      <c r="HD28" s="112">
        <f t="shared" si="34"/>
        <v>0</v>
      </c>
      <c r="HE28" s="112">
        <f t="shared" si="34"/>
        <v>0</v>
      </c>
      <c r="HF28" s="112">
        <f t="shared" si="34"/>
        <v>0</v>
      </c>
      <c r="HG28" s="112">
        <f t="shared" si="34"/>
        <v>0</v>
      </c>
      <c r="HH28" s="112">
        <f t="shared" si="34"/>
        <v>0</v>
      </c>
      <c r="HI28" s="112">
        <f t="shared" si="34"/>
        <v>0</v>
      </c>
      <c r="HJ28" s="112">
        <f t="shared" si="34"/>
        <v>0</v>
      </c>
      <c r="HK28" s="112">
        <f t="shared" si="34"/>
        <v>0</v>
      </c>
      <c r="HL28" s="112">
        <f t="shared" si="34"/>
        <v>0</v>
      </c>
      <c r="HM28" s="112">
        <f t="shared" si="34"/>
        <v>0</v>
      </c>
      <c r="HN28" s="112">
        <f t="shared" si="34"/>
        <v>0</v>
      </c>
      <c r="HO28" s="112">
        <f t="shared" si="34"/>
        <v>0</v>
      </c>
      <c r="HP28" s="112">
        <f t="shared" si="34"/>
        <v>0</v>
      </c>
      <c r="HQ28" s="112">
        <f t="shared" si="34"/>
        <v>0</v>
      </c>
      <c r="HR28" s="112">
        <f t="shared" si="34"/>
        <v>0</v>
      </c>
      <c r="HS28" s="112">
        <f t="shared" si="35"/>
        <v>0</v>
      </c>
      <c r="HT28" s="112">
        <f t="shared" si="23"/>
        <v>0</v>
      </c>
      <c r="HU28" s="112">
        <f t="shared" si="23"/>
        <v>0</v>
      </c>
      <c r="HV28" s="112">
        <f t="shared" si="23"/>
        <v>0</v>
      </c>
      <c r="HW28" s="112">
        <f t="shared" si="23"/>
        <v>0</v>
      </c>
      <c r="HX28" s="112">
        <f t="shared" si="23"/>
        <v>0</v>
      </c>
      <c r="HY28" s="112">
        <f t="shared" si="23"/>
        <v>0</v>
      </c>
      <c r="HZ28" s="112">
        <f t="shared" si="23"/>
        <v>0</v>
      </c>
      <c r="IA28" s="112">
        <f t="shared" si="23"/>
        <v>0</v>
      </c>
      <c r="IB28" s="112">
        <f t="shared" si="23"/>
        <v>0</v>
      </c>
      <c r="IC28" s="112">
        <f t="shared" si="23"/>
        <v>0</v>
      </c>
      <c r="ID28" s="112">
        <f t="shared" si="23"/>
        <v>0</v>
      </c>
      <c r="IE28" s="112">
        <f t="shared" si="23"/>
        <v>0</v>
      </c>
      <c r="IF28" s="112">
        <f t="shared" si="23"/>
        <v>0</v>
      </c>
      <c r="IG28" s="112">
        <f t="shared" si="23"/>
        <v>0</v>
      </c>
      <c r="IH28" s="112">
        <f t="shared" ref="IH28:IU37" si="40">IF(DO28=1,$H28,0)</f>
        <v>0</v>
      </c>
      <c r="II28" s="112">
        <f t="shared" si="40"/>
        <v>0</v>
      </c>
      <c r="IJ28" s="112">
        <f t="shared" si="40"/>
        <v>0</v>
      </c>
      <c r="IK28" s="112">
        <f t="shared" si="40"/>
        <v>0</v>
      </c>
      <c r="IL28" s="112">
        <f t="shared" si="40"/>
        <v>0</v>
      </c>
      <c r="IM28" s="112">
        <f t="shared" si="40"/>
        <v>0</v>
      </c>
      <c r="IN28" s="112">
        <f t="shared" si="40"/>
        <v>0</v>
      </c>
      <c r="IO28" s="112">
        <f t="shared" si="40"/>
        <v>0</v>
      </c>
      <c r="IP28" s="112">
        <f t="shared" si="40"/>
        <v>0</v>
      </c>
      <c r="IQ28" s="112">
        <f t="shared" si="40"/>
        <v>0</v>
      </c>
      <c r="IR28" s="112">
        <f t="shared" si="40"/>
        <v>0</v>
      </c>
      <c r="IS28" s="112">
        <f t="shared" si="40"/>
        <v>0</v>
      </c>
      <c r="IT28" s="112">
        <f t="shared" si="40"/>
        <v>0</v>
      </c>
      <c r="IU28" s="112">
        <f t="shared" si="40"/>
        <v>0</v>
      </c>
    </row>
    <row r="29" spans="1:255" s="107" customFormat="1" ht="15.75" x14ac:dyDescent="0.25">
      <c r="A29" s="195"/>
      <c r="B29" s="124"/>
      <c r="C29" s="124"/>
      <c r="D29" s="125"/>
      <c r="E29" s="126"/>
      <c r="F29" s="127"/>
      <c r="G29" s="128"/>
      <c r="H29" s="126"/>
      <c r="I29" s="129"/>
      <c r="J29" s="130"/>
      <c r="K29" s="131"/>
      <c r="L29" s="132">
        <f t="shared" si="36"/>
        <v>0</v>
      </c>
      <c r="M29" s="132">
        <f t="shared" si="36"/>
        <v>0</v>
      </c>
      <c r="N29" s="132">
        <f t="shared" si="36"/>
        <v>0</v>
      </c>
      <c r="O29" s="132">
        <f t="shared" si="36"/>
        <v>0</v>
      </c>
      <c r="P29" s="132">
        <f t="shared" si="36"/>
        <v>0</v>
      </c>
      <c r="Q29" s="132">
        <f t="shared" si="36"/>
        <v>0</v>
      </c>
      <c r="R29" s="132">
        <f t="shared" si="36"/>
        <v>0</v>
      </c>
      <c r="S29" s="132">
        <f t="shared" si="36"/>
        <v>0</v>
      </c>
      <c r="T29" s="132">
        <f t="shared" si="36"/>
        <v>0</v>
      </c>
      <c r="U29" s="132">
        <f t="shared" si="36"/>
        <v>0</v>
      </c>
      <c r="V29" s="132">
        <f t="shared" si="36"/>
        <v>0</v>
      </c>
      <c r="W29" s="132">
        <f t="shared" si="36"/>
        <v>0</v>
      </c>
      <c r="X29" s="132">
        <f t="shared" si="36"/>
        <v>0</v>
      </c>
      <c r="Y29" s="132">
        <f t="shared" si="36"/>
        <v>0</v>
      </c>
      <c r="Z29" s="132">
        <f t="shared" si="36"/>
        <v>0</v>
      </c>
      <c r="AA29" s="132">
        <f t="shared" si="36"/>
        <v>0</v>
      </c>
      <c r="AB29" s="132">
        <f t="shared" si="30"/>
        <v>0</v>
      </c>
      <c r="AC29" s="132">
        <f t="shared" si="30"/>
        <v>0</v>
      </c>
      <c r="AD29" s="132">
        <f t="shared" si="30"/>
        <v>0</v>
      </c>
      <c r="AE29" s="132">
        <f t="shared" si="30"/>
        <v>0</v>
      </c>
      <c r="AF29" s="132">
        <f t="shared" si="30"/>
        <v>0</v>
      </c>
      <c r="AG29" s="132">
        <f t="shared" si="30"/>
        <v>0</v>
      </c>
      <c r="AH29" s="132">
        <f t="shared" si="30"/>
        <v>0</v>
      </c>
      <c r="AI29" s="132">
        <f t="shared" si="30"/>
        <v>0</v>
      </c>
      <c r="AJ29" s="132">
        <f t="shared" si="30"/>
        <v>0</v>
      </c>
      <c r="AK29" s="132">
        <f t="shared" si="30"/>
        <v>0</v>
      </c>
      <c r="AL29" s="132">
        <f t="shared" si="30"/>
        <v>0</v>
      </c>
      <c r="AM29" s="132">
        <f t="shared" si="30"/>
        <v>0</v>
      </c>
      <c r="AN29" s="132">
        <f t="shared" si="30"/>
        <v>0</v>
      </c>
      <c r="AO29" s="132">
        <f t="shared" si="30"/>
        <v>0</v>
      </c>
      <c r="AP29" s="132">
        <f t="shared" si="30"/>
        <v>0</v>
      </c>
      <c r="AQ29" s="132">
        <f t="shared" si="30"/>
        <v>0</v>
      </c>
      <c r="AR29" s="132">
        <f t="shared" si="31"/>
        <v>0</v>
      </c>
      <c r="AS29" s="132">
        <f t="shared" si="31"/>
        <v>0</v>
      </c>
      <c r="AT29" s="132">
        <f t="shared" si="31"/>
        <v>0</v>
      </c>
      <c r="AU29" s="132">
        <f t="shared" si="31"/>
        <v>0</v>
      </c>
      <c r="AV29" s="132">
        <f t="shared" si="31"/>
        <v>0</v>
      </c>
      <c r="AW29" s="132">
        <f t="shared" si="31"/>
        <v>0</v>
      </c>
      <c r="AX29" s="132">
        <f t="shared" si="31"/>
        <v>0</v>
      </c>
      <c r="AY29" s="132">
        <f t="shared" si="31"/>
        <v>0</v>
      </c>
      <c r="AZ29" s="132">
        <f t="shared" si="31"/>
        <v>0</v>
      </c>
      <c r="BA29" s="132">
        <f t="shared" si="31"/>
        <v>0</v>
      </c>
      <c r="BB29" s="132">
        <f t="shared" si="31"/>
        <v>0</v>
      </c>
      <c r="BC29" s="132">
        <f t="shared" si="31"/>
        <v>0</v>
      </c>
      <c r="BD29" s="132">
        <f t="shared" si="31"/>
        <v>0</v>
      </c>
      <c r="BE29" s="132">
        <f t="shared" si="31"/>
        <v>0</v>
      </c>
      <c r="BF29" s="132">
        <f t="shared" si="31"/>
        <v>0</v>
      </c>
      <c r="BG29" s="132">
        <f t="shared" si="28"/>
        <v>0</v>
      </c>
      <c r="BH29" s="132">
        <f t="shared" si="28"/>
        <v>0</v>
      </c>
      <c r="BI29" s="132">
        <f t="shared" si="28"/>
        <v>0</v>
      </c>
      <c r="BJ29" s="132">
        <f t="shared" si="28"/>
        <v>0</v>
      </c>
      <c r="BK29" s="132">
        <f t="shared" si="28"/>
        <v>0</v>
      </c>
      <c r="BL29" s="132">
        <f t="shared" si="28"/>
        <v>0</v>
      </c>
      <c r="BM29" s="132">
        <f t="shared" si="28"/>
        <v>0</v>
      </c>
      <c r="BN29" s="132">
        <f t="shared" si="28"/>
        <v>0</v>
      </c>
      <c r="BO29" s="132">
        <f t="shared" si="28"/>
        <v>0</v>
      </c>
      <c r="BP29" s="132">
        <f t="shared" si="28"/>
        <v>0</v>
      </c>
      <c r="BQ29" s="132">
        <f t="shared" si="28"/>
        <v>0</v>
      </c>
      <c r="BR29" s="132">
        <f t="shared" si="28"/>
        <v>0</v>
      </c>
      <c r="BS29" s="132">
        <f t="shared" si="28"/>
        <v>0</v>
      </c>
      <c r="BU29" s="132">
        <f t="shared" si="29"/>
        <v>0</v>
      </c>
      <c r="BV29" s="132">
        <f t="shared" si="29"/>
        <v>0</v>
      </c>
      <c r="BW29" s="132">
        <f t="shared" si="29"/>
        <v>0</v>
      </c>
      <c r="BX29" s="132">
        <f t="shared" si="29"/>
        <v>0</v>
      </c>
      <c r="BY29" s="132">
        <f t="shared" si="29"/>
        <v>0</v>
      </c>
      <c r="BZ29" s="132">
        <f t="shared" si="29"/>
        <v>0</v>
      </c>
      <c r="CA29" s="132">
        <f t="shared" si="29"/>
        <v>0</v>
      </c>
      <c r="CB29" s="132">
        <f t="shared" si="29"/>
        <v>0</v>
      </c>
      <c r="CC29" s="132">
        <f t="shared" si="29"/>
        <v>0</v>
      </c>
      <c r="CD29" s="132">
        <f t="shared" si="29"/>
        <v>0</v>
      </c>
      <c r="CE29" s="132">
        <f t="shared" si="29"/>
        <v>0</v>
      </c>
      <c r="CF29" s="132">
        <f t="shared" si="29"/>
        <v>0</v>
      </c>
      <c r="CG29" s="132">
        <f t="shared" si="29"/>
        <v>0</v>
      </c>
      <c r="CH29" s="132">
        <f t="shared" si="29"/>
        <v>0</v>
      </c>
      <c r="CI29" s="132">
        <f t="shared" si="29"/>
        <v>0</v>
      </c>
      <c r="CJ29" s="132">
        <f t="shared" si="25"/>
        <v>0</v>
      </c>
      <c r="CK29" s="132">
        <f t="shared" si="25"/>
        <v>0</v>
      </c>
      <c r="CL29" s="132">
        <f t="shared" si="25"/>
        <v>0</v>
      </c>
      <c r="CM29" s="132">
        <f t="shared" si="25"/>
        <v>0</v>
      </c>
      <c r="CN29" s="132">
        <f t="shared" si="25"/>
        <v>0</v>
      </c>
      <c r="CO29" s="132">
        <f t="shared" si="25"/>
        <v>0</v>
      </c>
      <c r="CP29" s="132">
        <f t="shared" si="25"/>
        <v>0</v>
      </c>
      <c r="CQ29" s="132">
        <f t="shared" si="25"/>
        <v>0</v>
      </c>
      <c r="CR29" s="132">
        <f t="shared" si="25"/>
        <v>0</v>
      </c>
      <c r="CS29" s="132">
        <f t="shared" si="25"/>
        <v>0</v>
      </c>
      <c r="CT29" s="132">
        <f t="shared" si="25"/>
        <v>0</v>
      </c>
      <c r="CU29" s="132">
        <f t="shared" si="25"/>
        <v>0</v>
      </c>
      <c r="CV29" s="132">
        <f t="shared" si="25"/>
        <v>0</v>
      </c>
      <c r="CW29" s="132">
        <f t="shared" si="25"/>
        <v>0</v>
      </c>
      <c r="CX29" s="132">
        <f t="shared" si="25"/>
        <v>0</v>
      </c>
      <c r="CY29" s="132">
        <f t="shared" si="25"/>
        <v>0</v>
      </c>
      <c r="CZ29" s="132">
        <f t="shared" si="26"/>
        <v>0</v>
      </c>
      <c r="DA29" s="132">
        <f t="shared" si="26"/>
        <v>0</v>
      </c>
      <c r="DB29" s="132">
        <f t="shared" si="26"/>
        <v>0</v>
      </c>
      <c r="DC29" s="132">
        <f t="shared" si="26"/>
        <v>0</v>
      </c>
      <c r="DD29" s="132">
        <f t="shared" si="26"/>
        <v>0</v>
      </c>
      <c r="DE29" s="132">
        <f t="shared" si="26"/>
        <v>0</v>
      </c>
      <c r="DF29" s="132">
        <f t="shared" si="26"/>
        <v>0</v>
      </c>
      <c r="DG29" s="132">
        <f t="shared" si="26"/>
        <v>0</v>
      </c>
      <c r="DH29" s="132">
        <f t="shared" si="26"/>
        <v>0</v>
      </c>
      <c r="DI29" s="132">
        <f t="shared" si="26"/>
        <v>0</v>
      </c>
      <c r="DJ29" s="132">
        <f t="shared" si="26"/>
        <v>0</v>
      </c>
      <c r="DK29" s="132">
        <f t="shared" si="26"/>
        <v>0</v>
      </c>
      <c r="DL29" s="132">
        <f t="shared" si="26"/>
        <v>0</v>
      </c>
      <c r="DM29" s="132">
        <f t="shared" si="26"/>
        <v>0</v>
      </c>
      <c r="DN29" s="132">
        <f t="shared" si="26"/>
        <v>0</v>
      </c>
      <c r="DO29" s="132">
        <f t="shared" si="26"/>
        <v>0</v>
      </c>
      <c r="DP29" s="132">
        <f t="shared" si="27"/>
        <v>0</v>
      </c>
      <c r="DQ29" s="132">
        <f t="shared" si="27"/>
        <v>0</v>
      </c>
      <c r="DR29" s="132">
        <f t="shared" si="27"/>
        <v>0</v>
      </c>
      <c r="DS29" s="132">
        <f t="shared" si="27"/>
        <v>0</v>
      </c>
      <c r="DT29" s="132">
        <f t="shared" si="27"/>
        <v>0</v>
      </c>
      <c r="DU29" s="132">
        <f t="shared" si="27"/>
        <v>0</v>
      </c>
      <c r="DV29" s="132">
        <f t="shared" si="27"/>
        <v>0</v>
      </c>
      <c r="DW29" s="132">
        <f t="shared" si="27"/>
        <v>0</v>
      </c>
      <c r="DX29" s="132">
        <f t="shared" si="27"/>
        <v>0</v>
      </c>
      <c r="DY29" s="132">
        <f t="shared" si="27"/>
        <v>0</v>
      </c>
      <c r="DZ29" s="132">
        <f t="shared" si="27"/>
        <v>0</v>
      </c>
      <c r="EA29" s="132">
        <f t="shared" si="27"/>
        <v>0</v>
      </c>
      <c r="EB29" s="132">
        <f t="shared" si="27"/>
        <v>0</v>
      </c>
      <c r="ED29" s="133">
        <f t="shared" si="37"/>
        <v>0</v>
      </c>
      <c r="EE29" s="133">
        <f t="shared" si="37"/>
        <v>0</v>
      </c>
      <c r="EF29" s="133">
        <f t="shared" si="37"/>
        <v>0</v>
      </c>
      <c r="EG29" s="133">
        <f t="shared" si="37"/>
        <v>0</v>
      </c>
      <c r="EH29" s="133">
        <f t="shared" si="37"/>
        <v>0</v>
      </c>
      <c r="EI29" s="133">
        <f t="shared" si="37"/>
        <v>0</v>
      </c>
      <c r="EJ29" s="133">
        <f t="shared" si="37"/>
        <v>0</v>
      </c>
      <c r="EK29" s="133">
        <f t="shared" si="37"/>
        <v>0</v>
      </c>
      <c r="EL29" s="133">
        <f t="shared" si="37"/>
        <v>0</v>
      </c>
      <c r="EM29" s="133">
        <f t="shared" si="37"/>
        <v>0</v>
      </c>
      <c r="EN29" s="133">
        <f t="shared" si="37"/>
        <v>0</v>
      </c>
      <c r="EO29" s="133">
        <f t="shared" si="37"/>
        <v>0</v>
      </c>
      <c r="EP29" s="133">
        <f t="shared" si="37"/>
        <v>0</v>
      </c>
      <c r="EQ29" s="133">
        <f t="shared" si="37"/>
        <v>0</v>
      </c>
      <c r="ER29" s="133">
        <f t="shared" si="37"/>
        <v>0</v>
      </c>
      <c r="ES29" s="133">
        <f t="shared" si="32"/>
        <v>0</v>
      </c>
      <c r="ET29" s="133">
        <f t="shared" si="32"/>
        <v>0</v>
      </c>
      <c r="EU29" s="133">
        <f t="shared" si="32"/>
        <v>0</v>
      </c>
      <c r="EV29" s="133">
        <f t="shared" si="32"/>
        <v>0</v>
      </c>
      <c r="EW29" s="133">
        <f t="shared" si="32"/>
        <v>0</v>
      </c>
      <c r="EX29" s="133">
        <f t="shared" si="32"/>
        <v>0</v>
      </c>
      <c r="EY29" s="133">
        <f t="shared" si="32"/>
        <v>0</v>
      </c>
      <c r="EZ29" s="133">
        <f t="shared" si="32"/>
        <v>0</v>
      </c>
      <c r="FA29" s="133">
        <f t="shared" si="32"/>
        <v>0</v>
      </c>
      <c r="FB29" s="133">
        <f t="shared" si="32"/>
        <v>0</v>
      </c>
      <c r="FC29" s="133">
        <f t="shared" si="32"/>
        <v>0</v>
      </c>
      <c r="FD29" s="133">
        <f t="shared" si="32"/>
        <v>0</v>
      </c>
      <c r="FE29" s="133">
        <f t="shared" si="32"/>
        <v>0</v>
      </c>
      <c r="FF29" s="133">
        <f t="shared" si="32"/>
        <v>0</v>
      </c>
      <c r="FG29" s="133">
        <f t="shared" si="32"/>
        <v>0</v>
      </c>
      <c r="FH29" s="133">
        <f t="shared" si="32"/>
        <v>0</v>
      </c>
      <c r="FI29" s="133">
        <f t="shared" si="33"/>
        <v>0</v>
      </c>
      <c r="FJ29" s="133">
        <f t="shared" si="33"/>
        <v>0</v>
      </c>
      <c r="FK29" s="133">
        <f t="shared" si="33"/>
        <v>0</v>
      </c>
      <c r="FL29" s="133">
        <f t="shared" si="33"/>
        <v>0</v>
      </c>
      <c r="FM29" s="133">
        <f t="shared" si="33"/>
        <v>0</v>
      </c>
      <c r="FN29" s="133">
        <f t="shared" si="33"/>
        <v>0</v>
      </c>
      <c r="FO29" s="133">
        <f t="shared" si="33"/>
        <v>0</v>
      </c>
      <c r="FP29" s="133">
        <f t="shared" si="33"/>
        <v>0</v>
      </c>
      <c r="FQ29" s="133">
        <f t="shared" si="33"/>
        <v>0</v>
      </c>
      <c r="FR29" s="133">
        <f t="shared" si="33"/>
        <v>0</v>
      </c>
      <c r="FS29" s="133">
        <f t="shared" si="33"/>
        <v>0</v>
      </c>
      <c r="FT29" s="133">
        <f t="shared" si="33"/>
        <v>0</v>
      </c>
      <c r="FU29" s="133">
        <f t="shared" si="33"/>
        <v>0</v>
      </c>
      <c r="FV29" s="133">
        <f t="shared" si="33"/>
        <v>0</v>
      </c>
      <c r="FW29" s="133">
        <f t="shared" si="33"/>
        <v>0</v>
      </c>
      <c r="FX29" s="133">
        <f t="shared" si="33"/>
        <v>0</v>
      </c>
      <c r="FY29" s="133">
        <f t="shared" si="38"/>
        <v>0</v>
      </c>
      <c r="FZ29" s="133">
        <f t="shared" si="38"/>
        <v>0</v>
      </c>
      <c r="GA29" s="133">
        <f t="shared" si="38"/>
        <v>0</v>
      </c>
      <c r="GB29" s="133">
        <f t="shared" si="38"/>
        <v>0</v>
      </c>
      <c r="GC29" s="133">
        <f t="shared" si="38"/>
        <v>0</v>
      </c>
      <c r="GD29" s="133">
        <f t="shared" si="38"/>
        <v>0</v>
      </c>
      <c r="GE29" s="133">
        <f t="shared" si="38"/>
        <v>0</v>
      </c>
      <c r="GF29" s="133">
        <f t="shared" si="38"/>
        <v>0</v>
      </c>
      <c r="GG29" s="133">
        <f t="shared" si="38"/>
        <v>0</v>
      </c>
      <c r="GH29" s="133">
        <f t="shared" si="38"/>
        <v>0</v>
      </c>
      <c r="GI29" s="133">
        <f t="shared" si="38"/>
        <v>0</v>
      </c>
      <c r="GJ29" s="133">
        <f t="shared" si="38"/>
        <v>0</v>
      </c>
      <c r="GK29" s="133">
        <f t="shared" si="38"/>
        <v>0</v>
      </c>
      <c r="GN29" s="112">
        <f t="shared" si="39"/>
        <v>0</v>
      </c>
      <c r="GO29" s="112">
        <f t="shared" si="39"/>
        <v>0</v>
      </c>
      <c r="GP29" s="112">
        <f t="shared" si="39"/>
        <v>0</v>
      </c>
      <c r="GQ29" s="112">
        <f t="shared" si="39"/>
        <v>0</v>
      </c>
      <c r="GR29" s="112">
        <f t="shared" si="39"/>
        <v>0</v>
      </c>
      <c r="GS29" s="112">
        <f t="shared" si="39"/>
        <v>0</v>
      </c>
      <c r="GT29" s="112">
        <f t="shared" si="39"/>
        <v>0</v>
      </c>
      <c r="GU29" s="112">
        <f t="shared" si="39"/>
        <v>0</v>
      </c>
      <c r="GV29" s="112">
        <f t="shared" si="39"/>
        <v>0</v>
      </c>
      <c r="GW29" s="112">
        <f t="shared" si="39"/>
        <v>0</v>
      </c>
      <c r="GX29" s="112">
        <f t="shared" si="39"/>
        <v>0</v>
      </c>
      <c r="GY29" s="112">
        <f t="shared" si="39"/>
        <v>0</v>
      </c>
      <c r="GZ29" s="112">
        <f t="shared" si="39"/>
        <v>0</v>
      </c>
      <c r="HA29" s="112">
        <f t="shared" si="39"/>
        <v>0</v>
      </c>
      <c r="HB29" s="112">
        <f t="shared" si="39"/>
        <v>0</v>
      </c>
      <c r="HC29" s="112">
        <f t="shared" si="34"/>
        <v>0</v>
      </c>
      <c r="HD29" s="112">
        <f t="shared" si="34"/>
        <v>0</v>
      </c>
      <c r="HE29" s="112">
        <f t="shared" si="34"/>
        <v>0</v>
      </c>
      <c r="HF29" s="112">
        <f t="shared" si="34"/>
        <v>0</v>
      </c>
      <c r="HG29" s="112">
        <f t="shared" si="34"/>
        <v>0</v>
      </c>
      <c r="HH29" s="112">
        <f t="shared" si="34"/>
        <v>0</v>
      </c>
      <c r="HI29" s="112">
        <f t="shared" si="34"/>
        <v>0</v>
      </c>
      <c r="HJ29" s="112">
        <f t="shared" si="34"/>
        <v>0</v>
      </c>
      <c r="HK29" s="112">
        <f t="shared" si="34"/>
        <v>0</v>
      </c>
      <c r="HL29" s="112">
        <f t="shared" si="34"/>
        <v>0</v>
      </c>
      <c r="HM29" s="112">
        <f t="shared" si="34"/>
        <v>0</v>
      </c>
      <c r="HN29" s="112">
        <f t="shared" si="34"/>
        <v>0</v>
      </c>
      <c r="HO29" s="112">
        <f t="shared" si="34"/>
        <v>0</v>
      </c>
      <c r="HP29" s="112">
        <f t="shared" si="34"/>
        <v>0</v>
      </c>
      <c r="HQ29" s="112">
        <f t="shared" si="34"/>
        <v>0</v>
      </c>
      <c r="HR29" s="112">
        <f t="shared" si="34"/>
        <v>0</v>
      </c>
      <c r="HS29" s="112">
        <f t="shared" si="35"/>
        <v>0</v>
      </c>
      <c r="HT29" s="112">
        <f t="shared" si="35"/>
        <v>0</v>
      </c>
      <c r="HU29" s="112">
        <f t="shared" si="35"/>
        <v>0</v>
      </c>
      <c r="HV29" s="112">
        <f t="shared" si="35"/>
        <v>0</v>
      </c>
      <c r="HW29" s="112">
        <f t="shared" si="35"/>
        <v>0</v>
      </c>
      <c r="HX29" s="112">
        <f t="shared" si="35"/>
        <v>0</v>
      </c>
      <c r="HY29" s="112">
        <f t="shared" si="35"/>
        <v>0</v>
      </c>
      <c r="HZ29" s="112">
        <f t="shared" si="35"/>
        <v>0</v>
      </c>
      <c r="IA29" s="112">
        <f t="shared" si="35"/>
        <v>0</v>
      </c>
      <c r="IB29" s="112">
        <f t="shared" si="35"/>
        <v>0</v>
      </c>
      <c r="IC29" s="112">
        <f t="shared" si="35"/>
        <v>0</v>
      </c>
      <c r="ID29" s="112">
        <f t="shared" si="35"/>
        <v>0</v>
      </c>
      <c r="IE29" s="112">
        <f t="shared" si="35"/>
        <v>0</v>
      </c>
      <c r="IF29" s="112">
        <f t="shared" si="35"/>
        <v>0</v>
      </c>
      <c r="IG29" s="112">
        <f t="shared" si="35"/>
        <v>0</v>
      </c>
      <c r="IH29" s="112">
        <f t="shared" si="40"/>
        <v>0</v>
      </c>
      <c r="II29" s="112">
        <f t="shared" si="40"/>
        <v>0</v>
      </c>
      <c r="IJ29" s="112">
        <f t="shared" si="40"/>
        <v>0</v>
      </c>
      <c r="IK29" s="112">
        <f t="shared" si="40"/>
        <v>0</v>
      </c>
      <c r="IL29" s="112">
        <f t="shared" si="40"/>
        <v>0</v>
      </c>
      <c r="IM29" s="112">
        <f t="shared" si="40"/>
        <v>0</v>
      </c>
      <c r="IN29" s="112">
        <f t="shared" si="40"/>
        <v>0</v>
      </c>
      <c r="IO29" s="112">
        <f t="shared" si="40"/>
        <v>0</v>
      </c>
      <c r="IP29" s="112">
        <f t="shared" si="40"/>
        <v>0</v>
      </c>
      <c r="IQ29" s="112">
        <f t="shared" si="40"/>
        <v>0</v>
      </c>
      <c r="IR29" s="112">
        <f t="shared" si="40"/>
        <v>0</v>
      </c>
      <c r="IS29" s="112">
        <f t="shared" si="40"/>
        <v>0</v>
      </c>
      <c r="IT29" s="112">
        <f t="shared" si="40"/>
        <v>0</v>
      </c>
      <c r="IU29" s="112">
        <f t="shared" si="40"/>
        <v>0</v>
      </c>
    </row>
    <row r="30" spans="1:255" s="107" customFormat="1" ht="15.75" x14ac:dyDescent="0.25">
      <c r="A30" s="195"/>
      <c r="B30" s="124"/>
      <c r="C30" s="124"/>
      <c r="D30" s="125"/>
      <c r="E30" s="126"/>
      <c r="F30" s="127"/>
      <c r="G30" s="128"/>
      <c r="H30" s="126"/>
      <c r="I30" s="129"/>
      <c r="J30" s="130"/>
      <c r="K30" s="131"/>
      <c r="L30" s="132">
        <f t="shared" si="36"/>
        <v>0</v>
      </c>
      <c r="M30" s="132">
        <f t="shared" si="36"/>
        <v>0</v>
      </c>
      <c r="N30" s="132">
        <f t="shared" si="36"/>
        <v>0</v>
      </c>
      <c r="O30" s="132">
        <f t="shared" si="36"/>
        <v>0</v>
      </c>
      <c r="P30" s="132">
        <f t="shared" si="36"/>
        <v>0</v>
      </c>
      <c r="Q30" s="132">
        <f t="shared" si="36"/>
        <v>0</v>
      </c>
      <c r="R30" s="132">
        <f t="shared" si="36"/>
        <v>0</v>
      </c>
      <c r="S30" s="132">
        <f t="shared" si="36"/>
        <v>0</v>
      </c>
      <c r="T30" s="132">
        <f t="shared" si="36"/>
        <v>0</v>
      </c>
      <c r="U30" s="132">
        <f t="shared" si="36"/>
        <v>0</v>
      </c>
      <c r="V30" s="132">
        <f t="shared" si="36"/>
        <v>0</v>
      </c>
      <c r="W30" s="132">
        <f t="shared" si="36"/>
        <v>0</v>
      </c>
      <c r="X30" s="132">
        <f t="shared" si="36"/>
        <v>0</v>
      </c>
      <c r="Y30" s="132">
        <f t="shared" si="36"/>
        <v>0</v>
      </c>
      <c r="Z30" s="132">
        <f t="shared" si="36"/>
        <v>0</v>
      </c>
      <c r="AA30" s="132">
        <f t="shared" si="36"/>
        <v>0</v>
      </c>
      <c r="AB30" s="132">
        <f t="shared" si="30"/>
        <v>0</v>
      </c>
      <c r="AC30" s="132">
        <f t="shared" si="30"/>
        <v>0</v>
      </c>
      <c r="AD30" s="132">
        <f t="shared" si="30"/>
        <v>0</v>
      </c>
      <c r="AE30" s="132">
        <f t="shared" si="30"/>
        <v>0</v>
      </c>
      <c r="AF30" s="132">
        <f t="shared" si="30"/>
        <v>0</v>
      </c>
      <c r="AG30" s="132">
        <f t="shared" si="30"/>
        <v>0</v>
      </c>
      <c r="AH30" s="132">
        <f t="shared" si="30"/>
        <v>0</v>
      </c>
      <c r="AI30" s="132">
        <f t="shared" si="30"/>
        <v>0</v>
      </c>
      <c r="AJ30" s="132">
        <f t="shared" si="30"/>
        <v>0</v>
      </c>
      <c r="AK30" s="132">
        <f t="shared" si="30"/>
        <v>0</v>
      </c>
      <c r="AL30" s="132">
        <f t="shared" si="30"/>
        <v>0</v>
      </c>
      <c r="AM30" s="132">
        <f t="shared" si="30"/>
        <v>0</v>
      </c>
      <c r="AN30" s="132">
        <f t="shared" si="30"/>
        <v>0</v>
      </c>
      <c r="AO30" s="132">
        <f t="shared" si="30"/>
        <v>0</v>
      </c>
      <c r="AP30" s="132">
        <f t="shared" si="30"/>
        <v>0</v>
      </c>
      <c r="AQ30" s="132">
        <f t="shared" si="30"/>
        <v>0</v>
      </c>
      <c r="AR30" s="132">
        <f t="shared" si="31"/>
        <v>0</v>
      </c>
      <c r="AS30" s="132">
        <f t="shared" si="31"/>
        <v>0</v>
      </c>
      <c r="AT30" s="132">
        <f t="shared" si="31"/>
        <v>0</v>
      </c>
      <c r="AU30" s="132">
        <f t="shared" si="31"/>
        <v>0</v>
      </c>
      <c r="AV30" s="132">
        <f t="shared" si="31"/>
        <v>0</v>
      </c>
      <c r="AW30" s="132">
        <f t="shared" si="31"/>
        <v>0</v>
      </c>
      <c r="AX30" s="132">
        <f t="shared" si="31"/>
        <v>0</v>
      </c>
      <c r="AY30" s="132">
        <f t="shared" si="31"/>
        <v>0</v>
      </c>
      <c r="AZ30" s="132">
        <f t="shared" si="31"/>
        <v>0</v>
      </c>
      <c r="BA30" s="132">
        <f t="shared" si="31"/>
        <v>0</v>
      </c>
      <c r="BB30" s="132">
        <f t="shared" si="31"/>
        <v>0</v>
      </c>
      <c r="BC30" s="132">
        <f t="shared" si="31"/>
        <v>0</v>
      </c>
      <c r="BD30" s="132">
        <f t="shared" si="31"/>
        <v>0</v>
      </c>
      <c r="BE30" s="132">
        <f t="shared" si="31"/>
        <v>0</v>
      </c>
      <c r="BF30" s="132">
        <f t="shared" si="31"/>
        <v>0</v>
      </c>
      <c r="BG30" s="132">
        <f t="shared" si="28"/>
        <v>0</v>
      </c>
      <c r="BH30" s="132">
        <f t="shared" si="28"/>
        <v>0</v>
      </c>
      <c r="BI30" s="132">
        <f t="shared" si="28"/>
        <v>0</v>
      </c>
      <c r="BJ30" s="132">
        <f t="shared" si="28"/>
        <v>0</v>
      </c>
      <c r="BK30" s="132">
        <f t="shared" si="28"/>
        <v>0</v>
      </c>
      <c r="BL30" s="132">
        <f t="shared" si="28"/>
        <v>0</v>
      </c>
      <c r="BM30" s="132">
        <f t="shared" si="28"/>
        <v>0</v>
      </c>
      <c r="BN30" s="132">
        <f t="shared" si="28"/>
        <v>0</v>
      </c>
      <c r="BO30" s="132">
        <f t="shared" si="28"/>
        <v>0</v>
      </c>
      <c r="BP30" s="132">
        <f t="shared" si="28"/>
        <v>0</v>
      </c>
      <c r="BQ30" s="132">
        <f t="shared" si="28"/>
        <v>0</v>
      </c>
      <c r="BR30" s="132">
        <f t="shared" si="28"/>
        <v>0</v>
      </c>
      <c r="BS30" s="132">
        <f t="shared" si="28"/>
        <v>0</v>
      </c>
      <c r="BU30" s="132">
        <f t="shared" si="29"/>
        <v>0</v>
      </c>
      <c r="BV30" s="132">
        <f t="shared" si="29"/>
        <v>0</v>
      </c>
      <c r="BW30" s="132">
        <f t="shared" si="29"/>
        <v>0</v>
      </c>
      <c r="BX30" s="132">
        <f t="shared" si="29"/>
        <v>0</v>
      </c>
      <c r="BY30" s="132">
        <f t="shared" si="29"/>
        <v>0</v>
      </c>
      <c r="BZ30" s="132">
        <f t="shared" si="29"/>
        <v>0</v>
      </c>
      <c r="CA30" s="132">
        <f t="shared" si="29"/>
        <v>0</v>
      </c>
      <c r="CB30" s="132">
        <f t="shared" si="29"/>
        <v>0</v>
      </c>
      <c r="CC30" s="132">
        <f t="shared" si="29"/>
        <v>0</v>
      </c>
      <c r="CD30" s="132">
        <f t="shared" si="29"/>
        <v>0</v>
      </c>
      <c r="CE30" s="132">
        <f t="shared" si="29"/>
        <v>0</v>
      </c>
      <c r="CF30" s="132">
        <f t="shared" si="29"/>
        <v>0</v>
      </c>
      <c r="CG30" s="132">
        <f t="shared" si="29"/>
        <v>0</v>
      </c>
      <c r="CH30" s="132">
        <f t="shared" si="29"/>
        <v>0</v>
      </c>
      <c r="CI30" s="132">
        <f t="shared" si="29"/>
        <v>0</v>
      </c>
      <c r="CJ30" s="132">
        <f t="shared" si="25"/>
        <v>0</v>
      </c>
      <c r="CK30" s="132">
        <f t="shared" si="25"/>
        <v>0</v>
      </c>
      <c r="CL30" s="132">
        <f t="shared" si="25"/>
        <v>0</v>
      </c>
      <c r="CM30" s="132">
        <f t="shared" si="25"/>
        <v>0</v>
      </c>
      <c r="CN30" s="132">
        <f t="shared" si="25"/>
        <v>0</v>
      </c>
      <c r="CO30" s="132">
        <f t="shared" si="25"/>
        <v>0</v>
      </c>
      <c r="CP30" s="132">
        <f t="shared" si="25"/>
        <v>0</v>
      </c>
      <c r="CQ30" s="132">
        <f t="shared" si="25"/>
        <v>0</v>
      </c>
      <c r="CR30" s="132">
        <f t="shared" si="25"/>
        <v>0</v>
      </c>
      <c r="CS30" s="132">
        <f t="shared" si="25"/>
        <v>0</v>
      </c>
      <c r="CT30" s="132">
        <f t="shared" si="25"/>
        <v>0</v>
      </c>
      <c r="CU30" s="132">
        <f t="shared" si="25"/>
        <v>0</v>
      </c>
      <c r="CV30" s="132">
        <f t="shared" si="25"/>
        <v>0</v>
      </c>
      <c r="CW30" s="132">
        <f t="shared" si="25"/>
        <v>0</v>
      </c>
      <c r="CX30" s="132">
        <f t="shared" si="25"/>
        <v>0</v>
      </c>
      <c r="CY30" s="132">
        <f t="shared" si="25"/>
        <v>0</v>
      </c>
      <c r="CZ30" s="132">
        <f t="shared" si="26"/>
        <v>0</v>
      </c>
      <c r="DA30" s="132">
        <f t="shared" si="26"/>
        <v>0</v>
      </c>
      <c r="DB30" s="132">
        <f t="shared" si="26"/>
        <v>0</v>
      </c>
      <c r="DC30" s="132">
        <f t="shared" si="26"/>
        <v>0</v>
      </c>
      <c r="DD30" s="132">
        <f t="shared" si="26"/>
        <v>0</v>
      </c>
      <c r="DE30" s="132">
        <f t="shared" si="26"/>
        <v>0</v>
      </c>
      <c r="DF30" s="132">
        <f t="shared" si="26"/>
        <v>0</v>
      </c>
      <c r="DG30" s="132">
        <f t="shared" si="26"/>
        <v>0</v>
      </c>
      <c r="DH30" s="132">
        <f t="shared" si="26"/>
        <v>0</v>
      </c>
      <c r="DI30" s="132">
        <f t="shared" si="26"/>
        <v>0</v>
      </c>
      <c r="DJ30" s="132">
        <f t="shared" si="26"/>
        <v>0</v>
      </c>
      <c r="DK30" s="132">
        <f t="shared" si="26"/>
        <v>0</v>
      </c>
      <c r="DL30" s="132">
        <f t="shared" si="26"/>
        <v>0</v>
      </c>
      <c r="DM30" s="132">
        <f t="shared" si="26"/>
        <v>0</v>
      </c>
      <c r="DN30" s="132">
        <f t="shared" si="26"/>
        <v>0</v>
      </c>
      <c r="DO30" s="132">
        <f t="shared" si="26"/>
        <v>0</v>
      </c>
      <c r="DP30" s="132">
        <f t="shared" si="27"/>
        <v>0</v>
      </c>
      <c r="DQ30" s="132">
        <f t="shared" si="27"/>
        <v>0</v>
      </c>
      <c r="DR30" s="132">
        <f t="shared" si="27"/>
        <v>0</v>
      </c>
      <c r="DS30" s="132">
        <f t="shared" si="27"/>
        <v>0</v>
      </c>
      <c r="DT30" s="132">
        <f t="shared" si="27"/>
        <v>0</v>
      </c>
      <c r="DU30" s="132">
        <f t="shared" si="27"/>
        <v>0</v>
      </c>
      <c r="DV30" s="132">
        <f t="shared" si="27"/>
        <v>0</v>
      </c>
      <c r="DW30" s="132">
        <f t="shared" si="27"/>
        <v>0</v>
      </c>
      <c r="DX30" s="132">
        <f t="shared" si="27"/>
        <v>0</v>
      </c>
      <c r="DY30" s="132">
        <f t="shared" si="27"/>
        <v>0</v>
      </c>
      <c r="DZ30" s="132">
        <f t="shared" si="27"/>
        <v>0</v>
      </c>
      <c r="EA30" s="132">
        <f t="shared" si="27"/>
        <v>0</v>
      </c>
      <c r="EB30" s="132">
        <f t="shared" si="27"/>
        <v>0</v>
      </c>
      <c r="ED30" s="133">
        <f t="shared" si="37"/>
        <v>0</v>
      </c>
      <c r="EE30" s="133">
        <f t="shared" si="37"/>
        <v>0</v>
      </c>
      <c r="EF30" s="133">
        <f t="shared" si="37"/>
        <v>0</v>
      </c>
      <c r="EG30" s="133">
        <f t="shared" si="37"/>
        <v>0</v>
      </c>
      <c r="EH30" s="133">
        <f t="shared" si="37"/>
        <v>0</v>
      </c>
      <c r="EI30" s="133">
        <f t="shared" si="37"/>
        <v>0</v>
      </c>
      <c r="EJ30" s="133">
        <f t="shared" si="37"/>
        <v>0</v>
      </c>
      <c r="EK30" s="133">
        <f t="shared" si="37"/>
        <v>0</v>
      </c>
      <c r="EL30" s="133">
        <f t="shared" si="37"/>
        <v>0</v>
      </c>
      <c r="EM30" s="133">
        <f t="shared" si="37"/>
        <v>0</v>
      </c>
      <c r="EN30" s="133">
        <f t="shared" si="37"/>
        <v>0</v>
      </c>
      <c r="EO30" s="133">
        <f t="shared" si="37"/>
        <v>0</v>
      </c>
      <c r="EP30" s="133">
        <f t="shared" si="37"/>
        <v>0</v>
      </c>
      <c r="EQ30" s="133">
        <f t="shared" si="37"/>
        <v>0</v>
      </c>
      <c r="ER30" s="133">
        <f t="shared" si="37"/>
        <v>0</v>
      </c>
      <c r="ES30" s="133">
        <f t="shared" si="32"/>
        <v>0</v>
      </c>
      <c r="ET30" s="133">
        <f t="shared" si="32"/>
        <v>0</v>
      </c>
      <c r="EU30" s="133">
        <f t="shared" si="32"/>
        <v>0</v>
      </c>
      <c r="EV30" s="133">
        <f t="shared" si="32"/>
        <v>0</v>
      </c>
      <c r="EW30" s="133">
        <f t="shared" si="32"/>
        <v>0</v>
      </c>
      <c r="EX30" s="133">
        <f t="shared" si="32"/>
        <v>0</v>
      </c>
      <c r="EY30" s="133">
        <f t="shared" si="32"/>
        <v>0</v>
      </c>
      <c r="EZ30" s="133">
        <f t="shared" si="32"/>
        <v>0</v>
      </c>
      <c r="FA30" s="133">
        <f t="shared" si="32"/>
        <v>0</v>
      </c>
      <c r="FB30" s="133">
        <f t="shared" si="32"/>
        <v>0</v>
      </c>
      <c r="FC30" s="133">
        <f t="shared" si="32"/>
        <v>0</v>
      </c>
      <c r="FD30" s="133">
        <f t="shared" si="32"/>
        <v>0</v>
      </c>
      <c r="FE30" s="133">
        <f t="shared" si="32"/>
        <v>0</v>
      </c>
      <c r="FF30" s="133">
        <f t="shared" si="32"/>
        <v>0</v>
      </c>
      <c r="FG30" s="133">
        <f t="shared" si="32"/>
        <v>0</v>
      </c>
      <c r="FH30" s="133">
        <f t="shared" si="32"/>
        <v>0</v>
      </c>
      <c r="FI30" s="133">
        <f t="shared" si="33"/>
        <v>0</v>
      </c>
      <c r="FJ30" s="133">
        <f t="shared" si="33"/>
        <v>0</v>
      </c>
      <c r="FK30" s="133">
        <f t="shared" si="33"/>
        <v>0</v>
      </c>
      <c r="FL30" s="133">
        <f t="shared" si="33"/>
        <v>0</v>
      </c>
      <c r="FM30" s="133">
        <f t="shared" si="33"/>
        <v>0</v>
      </c>
      <c r="FN30" s="133">
        <f t="shared" si="33"/>
        <v>0</v>
      </c>
      <c r="FO30" s="133">
        <f t="shared" si="33"/>
        <v>0</v>
      </c>
      <c r="FP30" s="133">
        <f t="shared" si="33"/>
        <v>0</v>
      </c>
      <c r="FQ30" s="133">
        <f t="shared" si="33"/>
        <v>0</v>
      </c>
      <c r="FR30" s="133">
        <f t="shared" si="33"/>
        <v>0</v>
      </c>
      <c r="FS30" s="133">
        <f t="shared" si="33"/>
        <v>0</v>
      </c>
      <c r="FT30" s="133">
        <f t="shared" si="33"/>
        <v>0</v>
      </c>
      <c r="FU30" s="133">
        <f t="shared" si="33"/>
        <v>0</v>
      </c>
      <c r="FV30" s="133">
        <f t="shared" si="33"/>
        <v>0</v>
      </c>
      <c r="FW30" s="133">
        <f t="shared" si="33"/>
        <v>0</v>
      </c>
      <c r="FX30" s="133">
        <f t="shared" si="33"/>
        <v>0</v>
      </c>
      <c r="FY30" s="133">
        <f t="shared" si="38"/>
        <v>0</v>
      </c>
      <c r="FZ30" s="133">
        <f t="shared" si="38"/>
        <v>0</v>
      </c>
      <c r="GA30" s="133">
        <f t="shared" si="38"/>
        <v>0</v>
      </c>
      <c r="GB30" s="133">
        <f t="shared" si="38"/>
        <v>0</v>
      </c>
      <c r="GC30" s="133">
        <f t="shared" si="38"/>
        <v>0</v>
      </c>
      <c r="GD30" s="133">
        <f t="shared" si="38"/>
        <v>0</v>
      </c>
      <c r="GE30" s="133">
        <f t="shared" si="38"/>
        <v>0</v>
      </c>
      <c r="GF30" s="133">
        <f t="shared" si="38"/>
        <v>0</v>
      </c>
      <c r="GG30" s="133">
        <f t="shared" si="38"/>
        <v>0</v>
      </c>
      <c r="GH30" s="133">
        <f t="shared" si="38"/>
        <v>0</v>
      </c>
      <c r="GI30" s="133">
        <f t="shared" si="38"/>
        <v>0</v>
      </c>
      <c r="GJ30" s="133">
        <f t="shared" si="38"/>
        <v>0</v>
      </c>
      <c r="GK30" s="133">
        <f t="shared" si="38"/>
        <v>0</v>
      </c>
      <c r="GN30" s="112">
        <f t="shared" si="39"/>
        <v>0</v>
      </c>
      <c r="GO30" s="112">
        <f t="shared" si="39"/>
        <v>0</v>
      </c>
      <c r="GP30" s="112">
        <f t="shared" si="39"/>
        <v>0</v>
      </c>
      <c r="GQ30" s="112">
        <f t="shared" si="39"/>
        <v>0</v>
      </c>
      <c r="GR30" s="112">
        <f t="shared" si="39"/>
        <v>0</v>
      </c>
      <c r="GS30" s="112">
        <f t="shared" si="39"/>
        <v>0</v>
      </c>
      <c r="GT30" s="112">
        <f t="shared" si="39"/>
        <v>0</v>
      </c>
      <c r="GU30" s="112">
        <f t="shared" si="39"/>
        <v>0</v>
      </c>
      <c r="GV30" s="112">
        <f t="shared" si="39"/>
        <v>0</v>
      </c>
      <c r="GW30" s="112">
        <f t="shared" si="39"/>
        <v>0</v>
      </c>
      <c r="GX30" s="112">
        <f t="shared" si="39"/>
        <v>0</v>
      </c>
      <c r="GY30" s="112">
        <f t="shared" si="39"/>
        <v>0</v>
      </c>
      <c r="GZ30" s="112">
        <f t="shared" si="39"/>
        <v>0</v>
      </c>
      <c r="HA30" s="112">
        <f t="shared" si="39"/>
        <v>0</v>
      </c>
      <c r="HB30" s="112">
        <f t="shared" si="39"/>
        <v>0</v>
      </c>
      <c r="HC30" s="112">
        <f t="shared" si="34"/>
        <v>0</v>
      </c>
      <c r="HD30" s="112">
        <f t="shared" si="34"/>
        <v>0</v>
      </c>
      <c r="HE30" s="112">
        <f t="shared" si="34"/>
        <v>0</v>
      </c>
      <c r="HF30" s="112">
        <f t="shared" si="34"/>
        <v>0</v>
      </c>
      <c r="HG30" s="112">
        <f t="shared" si="34"/>
        <v>0</v>
      </c>
      <c r="HH30" s="112">
        <f t="shared" si="34"/>
        <v>0</v>
      </c>
      <c r="HI30" s="112">
        <f t="shared" si="34"/>
        <v>0</v>
      </c>
      <c r="HJ30" s="112">
        <f t="shared" si="34"/>
        <v>0</v>
      </c>
      <c r="HK30" s="112">
        <f t="shared" si="34"/>
        <v>0</v>
      </c>
      <c r="HL30" s="112">
        <f t="shared" si="34"/>
        <v>0</v>
      </c>
      <c r="HM30" s="112">
        <f t="shared" si="34"/>
        <v>0</v>
      </c>
      <c r="HN30" s="112">
        <f t="shared" si="34"/>
        <v>0</v>
      </c>
      <c r="HO30" s="112">
        <f t="shared" si="34"/>
        <v>0</v>
      </c>
      <c r="HP30" s="112">
        <f t="shared" si="34"/>
        <v>0</v>
      </c>
      <c r="HQ30" s="112">
        <f t="shared" si="34"/>
        <v>0</v>
      </c>
      <c r="HR30" s="112">
        <f t="shared" si="34"/>
        <v>0</v>
      </c>
      <c r="HS30" s="112">
        <f t="shared" si="35"/>
        <v>0</v>
      </c>
      <c r="HT30" s="112">
        <f t="shared" si="35"/>
        <v>0</v>
      </c>
      <c r="HU30" s="112">
        <f t="shared" si="35"/>
        <v>0</v>
      </c>
      <c r="HV30" s="112">
        <f t="shared" si="35"/>
        <v>0</v>
      </c>
      <c r="HW30" s="112">
        <f t="shared" si="35"/>
        <v>0</v>
      </c>
      <c r="HX30" s="112">
        <f t="shared" si="35"/>
        <v>0</v>
      </c>
      <c r="HY30" s="112">
        <f t="shared" si="35"/>
        <v>0</v>
      </c>
      <c r="HZ30" s="112">
        <f t="shared" si="35"/>
        <v>0</v>
      </c>
      <c r="IA30" s="112">
        <f t="shared" si="35"/>
        <v>0</v>
      </c>
      <c r="IB30" s="112">
        <f t="shared" si="35"/>
        <v>0</v>
      </c>
      <c r="IC30" s="112">
        <f t="shared" si="35"/>
        <v>0</v>
      </c>
      <c r="ID30" s="112">
        <f t="shared" si="35"/>
        <v>0</v>
      </c>
      <c r="IE30" s="112">
        <f t="shared" si="35"/>
        <v>0</v>
      </c>
      <c r="IF30" s="112">
        <f t="shared" si="35"/>
        <v>0</v>
      </c>
      <c r="IG30" s="112">
        <f t="shared" si="35"/>
        <v>0</v>
      </c>
      <c r="IH30" s="112">
        <f t="shared" si="40"/>
        <v>0</v>
      </c>
      <c r="II30" s="112">
        <f t="shared" si="40"/>
        <v>0</v>
      </c>
      <c r="IJ30" s="112">
        <f t="shared" si="40"/>
        <v>0</v>
      </c>
      <c r="IK30" s="112">
        <f t="shared" si="40"/>
        <v>0</v>
      </c>
      <c r="IL30" s="112">
        <f t="shared" si="40"/>
        <v>0</v>
      </c>
      <c r="IM30" s="112">
        <f t="shared" si="40"/>
        <v>0</v>
      </c>
      <c r="IN30" s="112">
        <f t="shared" si="40"/>
        <v>0</v>
      </c>
      <c r="IO30" s="112">
        <f t="shared" si="40"/>
        <v>0</v>
      </c>
      <c r="IP30" s="112">
        <f t="shared" si="40"/>
        <v>0</v>
      </c>
      <c r="IQ30" s="112">
        <f t="shared" si="40"/>
        <v>0</v>
      </c>
      <c r="IR30" s="112">
        <f t="shared" si="40"/>
        <v>0</v>
      </c>
      <c r="IS30" s="112">
        <f t="shared" si="40"/>
        <v>0</v>
      </c>
      <c r="IT30" s="112">
        <f t="shared" si="40"/>
        <v>0</v>
      </c>
      <c r="IU30" s="112">
        <f t="shared" si="40"/>
        <v>0</v>
      </c>
    </row>
    <row r="31" spans="1:255" s="107" customFormat="1" ht="15.75" x14ac:dyDescent="0.25">
      <c r="A31" s="195"/>
      <c r="B31" s="124"/>
      <c r="C31" s="124"/>
      <c r="D31" s="125"/>
      <c r="E31" s="126"/>
      <c r="F31" s="127"/>
      <c r="G31" s="128"/>
      <c r="H31" s="126"/>
      <c r="I31" s="129"/>
      <c r="J31" s="130"/>
      <c r="K31" s="131"/>
      <c r="L31" s="132">
        <f t="shared" si="36"/>
        <v>0</v>
      </c>
      <c r="M31" s="132">
        <f t="shared" si="36"/>
        <v>0</v>
      </c>
      <c r="N31" s="132">
        <f t="shared" si="36"/>
        <v>0</v>
      </c>
      <c r="O31" s="132">
        <f t="shared" si="36"/>
        <v>0</v>
      </c>
      <c r="P31" s="132">
        <f t="shared" si="36"/>
        <v>0</v>
      </c>
      <c r="Q31" s="132">
        <f t="shared" si="36"/>
        <v>0</v>
      </c>
      <c r="R31" s="132">
        <f t="shared" si="36"/>
        <v>0</v>
      </c>
      <c r="S31" s="132">
        <f t="shared" si="36"/>
        <v>0</v>
      </c>
      <c r="T31" s="132">
        <f t="shared" si="36"/>
        <v>0</v>
      </c>
      <c r="U31" s="132">
        <f t="shared" si="36"/>
        <v>0</v>
      </c>
      <c r="V31" s="132">
        <f t="shared" si="36"/>
        <v>0</v>
      </c>
      <c r="W31" s="132">
        <f t="shared" si="36"/>
        <v>0</v>
      </c>
      <c r="X31" s="132">
        <f t="shared" si="36"/>
        <v>0</v>
      </c>
      <c r="Y31" s="132">
        <f t="shared" si="36"/>
        <v>0</v>
      </c>
      <c r="Z31" s="132">
        <f t="shared" si="36"/>
        <v>0</v>
      </c>
      <c r="AA31" s="132">
        <f t="shared" si="36"/>
        <v>0</v>
      </c>
      <c r="AB31" s="132">
        <f t="shared" si="30"/>
        <v>0</v>
      </c>
      <c r="AC31" s="132">
        <f t="shared" si="30"/>
        <v>0</v>
      </c>
      <c r="AD31" s="132">
        <f t="shared" si="30"/>
        <v>0</v>
      </c>
      <c r="AE31" s="132">
        <f t="shared" si="30"/>
        <v>0</v>
      </c>
      <c r="AF31" s="132">
        <f t="shared" si="30"/>
        <v>0</v>
      </c>
      <c r="AG31" s="132">
        <f t="shared" si="30"/>
        <v>0</v>
      </c>
      <c r="AH31" s="132">
        <f t="shared" si="30"/>
        <v>0</v>
      </c>
      <c r="AI31" s="132">
        <f t="shared" si="30"/>
        <v>0</v>
      </c>
      <c r="AJ31" s="132">
        <f t="shared" si="30"/>
        <v>0</v>
      </c>
      <c r="AK31" s="132">
        <f t="shared" si="30"/>
        <v>0</v>
      </c>
      <c r="AL31" s="132">
        <f t="shared" si="30"/>
        <v>0</v>
      </c>
      <c r="AM31" s="132">
        <f t="shared" si="30"/>
        <v>0</v>
      </c>
      <c r="AN31" s="132">
        <f t="shared" si="30"/>
        <v>0</v>
      </c>
      <c r="AO31" s="132">
        <f t="shared" si="30"/>
        <v>0</v>
      </c>
      <c r="AP31" s="132">
        <f t="shared" si="30"/>
        <v>0</v>
      </c>
      <c r="AQ31" s="132">
        <f t="shared" si="30"/>
        <v>0</v>
      </c>
      <c r="AR31" s="132">
        <f t="shared" si="31"/>
        <v>0</v>
      </c>
      <c r="AS31" s="132">
        <f t="shared" si="31"/>
        <v>0</v>
      </c>
      <c r="AT31" s="132">
        <f t="shared" si="31"/>
        <v>0</v>
      </c>
      <c r="AU31" s="132">
        <f t="shared" si="31"/>
        <v>0</v>
      </c>
      <c r="AV31" s="132">
        <f t="shared" si="31"/>
        <v>0</v>
      </c>
      <c r="AW31" s="132">
        <f t="shared" si="31"/>
        <v>0</v>
      </c>
      <c r="AX31" s="132">
        <f t="shared" si="31"/>
        <v>0</v>
      </c>
      <c r="AY31" s="132">
        <f t="shared" si="31"/>
        <v>0</v>
      </c>
      <c r="AZ31" s="132">
        <f t="shared" si="31"/>
        <v>0</v>
      </c>
      <c r="BA31" s="132">
        <f t="shared" si="31"/>
        <v>0</v>
      </c>
      <c r="BB31" s="132">
        <f t="shared" si="31"/>
        <v>0</v>
      </c>
      <c r="BC31" s="132">
        <f t="shared" si="31"/>
        <v>0</v>
      </c>
      <c r="BD31" s="132">
        <f t="shared" si="31"/>
        <v>0</v>
      </c>
      <c r="BE31" s="132">
        <f t="shared" si="31"/>
        <v>0</v>
      </c>
      <c r="BF31" s="132">
        <f t="shared" si="31"/>
        <v>0</v>
      </c>
      <c r="BG31" s="132">
        <f t="shared" si="28"/>
        <v>0</v>
      </c>
      <c r="BH31" s="132">
        <f t="shared" si="28"/>
        <v>0</v>
      </c>
      <c r="BI31" s="132">
        <f t="shared" si="28"/>
        <v>0</v>
      </c>
      <c r="BJ31" s="132">
        <f t="shared" si="28"/>
        <v>0</v>
      </c>
      <c r="BK31" s="132">
        <f t="shared" si="28"/>
        <v>0</v>
      </c>
      <c r="BL31" s="132">
        <f t="shared" si="28"/>
        <v>0</v>
      </c>
      <c r="BM31" s="132">
        <f t="shared" si="28"/>
        <v>0</v>
      </c>
      <c r="BN31" s="132">
        <f t="shared" si="28"/>
        <v>0</v>
      </c>
      <c r="BO31" s="132">
        <f t="shared" si="28"/>
        <v>0</v>
      </c>
      <c r="BP31" s="132">
        <f t="shared" si="28"/>
        <v>0</v>
      </c>
      <c r="BQ31" s="132">
        <f t="shared" si="28"/>
        <v>0</v>
      </c>
      <c r="BR31" s="132">
        <f t="shared" si="28"/>
        <v>0</v>
      </c>
      <c r="BS31" s="132">
        <f t="shared" si="28"/>
        <v>0</v>
      </c>
      <c r="BU31" s="132">
        <f t="shared" si="29"/>
        <v>0</v>
      </c>
      <c r="BV31" s="132">
        <f t="shared" si="29"/>
        <v>0</v>
      </c>
      <c r="BW31" s="132">
        <f t="shared" si="29"/>
        <v>0</v>
      </c>
      <c r="BX31" s="132">
        <f t="shared" si="29"/>
        <v>0</v>
      </c>
      <c r="BY31" s="132">
        <f t="shared" si="29"/>
        <v>0</v>
      </c>
      <c r="BZ31" s="132">
        <f t="shared" si="29"/>
        <v>0</v>
      </c>
      <c r="CA31" s="132">
        <f t="shared" si="29"/>
        <v>0</v>
      </c>
      <c r="CB31" s="132">
        <f t="shared" si="29"/>
        <v>0</v>
      </c>
      <c r="CC31" s="132">
        <f t="shared" si="29"/>
        <v>0</v>
      </c>
      <c r="CD31" s="132">
        <f t="shared" si="29"/>
        <v>0</v>
      </c>
      <c r="CE31" s="132">
        <f t="shared" si="29"/>
        <v>0</v>
      </c>
      <c r="CF31" s="132">
        <f t="shared" si="29"/>
        <v>0</v>
      </c>
      <c r="CG31" s="132">
        <f t="shared" si="29"/>
        <v>0</v>
      </c>
      <c r="CH31" s="132">
        <f t="shared" si="29"/>
        <v>0</v>
      </c>
      <c r="CI31" s="132">
        <f t="shared" si="29"/>
        <v>0</v>
      </c>
      <c r="CJ31" s="132">
        <f t="shared" si="25"/>
        <v>0</v>
      </c>
      <c r="CK31" s="132">
        <f t="shared" si="25"/>
        <v>0</v>
      </c>
      <c r="CL31" s="132">
        <f t="shared" si="25"/>
        <v>0</v>
      </c>
      <c r="CM31" s="132">
        <f t="shared" si="25"/>
        <v>0</v>
      </c>
      <c r="CN31" s="132">
        <f t="shared" si="25"/>
        <v>0</v>
      </c>
      <c r="CO31" s="132">
        <f t="shared" si="25"/>
        <v>0</v>
      </c>
      <c r="CP31" s="132">
        <f t="shared" si="25"/>
        <v>0</v>
      </c>
      <c r="CQ31" s="132">
        <f t="shared" si="25"/>
        <v>0</v>
      </c>
      <c r="CR31" s="132">
        <f t="shared" si="25"/>
        <v>0</v>
      </c>
      <c r="CS31" s="132">
        <f t="shared" si="25"/>
        <v>0</v>
      </c>
      <c r="CT31" s="132">
        <f t="shared" si="25"/>
        <v>0</v>
      </c>
      <c r="CU31" s="132">
        <f t="shared" si="25"/>
        <v>0</v>
      </c>
      <c r="CV31" s="132">
        <f t="shared" si="25"/>
        <v>0</v>
      </c>
      <c r="CW31" s="132">
        <f t="shared" si="25"/>
        <v>0</v>
      </c>
      <c r="CX31" s="132">
        <f t="shared" si="25"/>
        <v>0</v>
      </c>
      <c r="CY31" s="132">
        <f t="shared" ref="CY31:DN37" si="41">IF(AP31&gt;0,1,0)</f>
        <v>0</v>
      </c>
      <c r="CZ31" s="132">
        <f t="shared" si="26"/>
        <v>0</v>
      </c>
      <c r="DA31" s="132">
        <f t="shared" si="26"/>
        <v>0</v>
      </c>
      <c r="DB31" s="132">
        <f t="shared" si="26"/>
        <v>0</v>
      </c>
      <c r="DC31" s="132">
        <f t="shared" si="26"/>
        <v>0</v>
      </c>
      <c r="DD31" s="132">
        <f t="shared" si="26"/>
        <v>0</v>
      </c>
      <c r="DE31" s="132">
        <f t="shared" si="26"/>
        <v>0</v>
      </c>
      <c r="DF31" s="132">
        <f t="shared" si="26"/>
        <v>0</v>
      </c>
      <c r="DG31" s="132">
        <f t="shared" si="26"/>
        <v>0</v>
      </c>
      <c r="DH31" s="132">
        <f t="shared" si="26"/>
        <v>0</v>
      </c>
      <c r="DI31" s="132">
        <f t="shared" si="26"/>
        <v>0</v>
      </c>
      <c r="DJ31" s="132">
        <f t="shared" si="26"/>
        <v>0</v>
      </c>
      <c r="DK31" s="132">
        <f t="shared" si="26"/>
        <v>0</v>
      </c>
      <c r="DL31" s="132">
        <f t="shared" si="26"/>
        <v>0</v>
      </c>
      <c r="DM31" s="132">
        <f t="shared" si="26"/>
        <v>0</v>
      </c>
      <c r="DN31" s="132">
        <f t="shared" si="26"/>
        <v>0</v>
      </c>
      <c r="DO31" s="132">
        <f t="shared" ref="DO31:EB37" si="42">IF(BF31&gt;0,1,0)</f>
        <v>0</v>
      </c>
      <c r="DP31" s="132">
        <f t="shared" si="27"/>
        <v>0</v>
      </c>
      <c r="DQ31" s="132">
        <f t="shared" si="27"/>
        <v>0</v>
      </c>
      <c r="DR31" s="132">
        <f t="shared" si="27"/>
        <v>0</v>
      </c>
      <c r="DS31" s="132">
        <f t="shared" si="27"/>
        <v>0</v>
      </c>
      <c r="DT31" s="132">
        <f t="shared" si="27"/>
        <v>0</v>
      </c>
      <c r="DU31" s="132">
        <f t="shared" si="27"/>
        <v>0</v>
      </c>
      <c r="DV31" s="132">
        <f t="shared" si="27"/>
        <v>0</v>
      </c>
      <c r="DW31" s="132">
        <f t="shared" si="27"/>
        <v>0</v>
      </c>
      <c r="DX31" s="132">
        <f t="shared" si="27"/>
        <v>0</v>
      </c>
      <c r="DY31" s="132">
        <f t="shared" si="27"/>
        <v>0</v>
      </c>
      <c r="DZ31" s="132">
        <f t="shared" si="27"/>
        <v>0</v>
      </c>
      <c r="EA31" s="132">
        <f t="shared" si="27"/>
        <v>0</v>
      </c>
      <c r="EB31" s="132">
        <f t="shared" si="27"/>
        <v>0</v>
      </c>
      <c r="ED31" s="133">
        <f t="shared" si="37"/>
        <v>0</v>
      </c>
      <c r="EE31" s="133">
        <f t="shared" si="37"/>
        <v>0</v>
      </c>
      <c r="EF31" s="133">
        <f t="shared" si="37"/>
        <v>0</v>
      </c>
      <c r="EG31" s="133">
        <f t="shared" si="37"/>
        <v>0</v>
      </c>
      <c r="EH31" s="133">
        <f t="shared" si="37"/>
        <v>0</v>
      </c>
      <c r="EI31" s="133">
        <f t="shared" si="37"/>
        <v>0</v>
      </c>
      <c r="EJ31" s="133">
        <f t="shared" si="37"/>
        <v>0</v>
      </c>
      <c r="EK31" s="133">
        <f t="shared" si="37"/>
        <v>0</v>
      </c>
      <c r="EL31" s="133">
        <f t="shared" si="37"/>
        <v>0</v>
      </c>
      <c r="EM31" s="133">
        <f t="shared" si="37"/>
        <v>0</v>
      </c>
      <c r="EN31" s="133">
        <f t="shared" si="37"/>
        <v>0</v>
      </c>
      <c r="EO31" s="133">
        <f t="shared" si="37"/>
        <v>0</v>
      </c>
      <c r="EP31" s="133">
        <f t="shared" si="37"/>
        <v>0</v>
      </c>
      <c r="EQ31" s="133">
        <f t="shared" si="37"/>
        <v>0</v>
      </c>
      <c r="ER31" s="133">
        <f t="shared" si="37"/>
        <v>0</v>
      </c>
      <c r="ES31" s="133">
        <f t="shared" si="32"/>
        <v>0</v>
      </c>
      <c r="ET31" s="133">
        <f t="shared" si="32"/>
        <v>0</v>
      </c>
      <c r="EU31" s="133">
        <f t="shared" si="32"/>
        <v>0</v>
      </c>
      <c r="EV31" s="133">
        <f t="shared" si="32"/>
        <v>0</v>
      </c>
      <c r="EW31" s="133">
        <f t="shared" si="32"/>
        <v>0</v>
      </c>
      <c r="EX31" s="133">
        <f t="shared" si="32"/>
        <v>0</v>
      </c>
      <c r="EY31" s="133">
        <f t="shared" si="32"/>
        <v>0</v>
      </c>
      <c r="EZ31" s="133">
        <f t="shared" si="32"/>
        <v>0</v>
      </c>
      <c r="FA31" s="133">
        <f t="shared" si="32"/>
        <v>0</v>
      </c>
      <c r="FB31" s="133">
        <f t="shared" si="32"/>
        <v>0</v>
      </c>
      <c r="FC31" s="133">
        <f t="shared" si="32"/>
        <v>0</v>
      </c>
      <c r="FD31" s="133">
        <f t="shared" si="32"/>
        <v>0</v>
      </c>
      <c r="FE31" s="133">
        <f t="shared" si="32"/>
        <v>0</v>
      </c>
      <c r="FF31" s="133">
        <f t="shared" si="32"/>
        <v>0</v>
      </c>
      <c r="FG31" s="133">
        <f t="shared" si="32"/>
        <v>0</v>
      </c>
      <c r="FH31" s="133">
        <f t="shared" si="32"/>
        <v>0</v>
      </c>
      <c r="FI31" s="133">
        <f t="shared" si="33"/>
        <v>0</v>
      </c>
      <c r="FJ31" s="133">
        <f t="shared" si="33"/>
        <v>0</v>
      </c>
      <c r="FK31" s="133">
        <f t="shared" si="33"/>
        <v>0</v>
      </c>
      <c r="FL31" s="133">
        <f t="shared" si="33"/>
        <v>0</v>
      </c>
      <c r="FM31" s="133">
        <f t="shared" si="33"/>
        <v>0</v>
      </c>
      <c r="FN31" s="133">
        <f t="shared" si="33"/>
        <v>0</v>
      </c>
      <c r="FO31" s="133">
        <f t="shared" si="33"/>
        <v>0</v>
      </c>
      <c r="FP31" s="133">
        <f t="shared" si="33"/>
        <v>0</v>
      </c>
      <c r="FQ31" s="133">
        <f t="shared" si="33"/>
        <v>0</v>
      </c>
      <c r="FR31" s="133">
        <f t="shared" si="33"/>
        <v>0</v>
      </c>
      <c r="FS31" s="133">
        <f t="shared" si="33"/>
        <v>0</v>
      </c>
      <c r="FT31" s="133">
        <f t="shared" si="33"/>
        <v>0</v>
      </c>
      <c r="FU31" s="133">
        <f t="shared" si="33"/>
        <v>0</v>
      </c>
      <c r="FV31" s="133">
        <f t="shared" si="33"/>
        <v>0</v>
      </c>
      <c r="FW31" s="133">
        <f t="shared" si="33"/>
        <v>0</v>
      </c>
      <c r="FX31" s="133">
        <f t="shared" si="33"/>
        <v>0</v>
      </c>
      <c r="FY31" s="133">
        <f t="shared" si="38"/>
        <v>0</v>
      </c>
      <c r="FZ31" s="133">
        <f t="shared" si="38"/>
        <v>0</v>
      </c>
      <c r="GA31" s="133">
        <f t="shared" si="38"/>
        <v>0</v>
      </c>
      <c r="GB31" s="133">
        <f t="shared" si="38"/>
        <v>0</v>
      </c>
      <c r="GC31" s="133">
        <f t="shared" si="38"/>
        <v>0</v>
      </c>
      <c r="GD31" s="133">
        <f t="shared" si="38"/>
        <v>0</v>
      </c>
      <c r="GE31" s="133">
        <f t="shared" si="38"/>
        <v>0</v>
      </c>
      <c r="GF31" s="133">
        <f t="shared" si="38"/>
        <v>0</v>
      </c>
      <c r="GG31" s="133">
        <f t="shared" si="38"/>
        <v>0</v>
      </c>
      <c r="GH31" s="133">
        <f t="shared" si="38"/>
        <v>0</v>
      </c>
      <c r="GI31" s="133">
        <f t="shared" si="38"/>
        <v>0</v>
      </c>
      <c r="GJ31" s="133">
        <f t="shared" si="38"/>
        <v>0</v>
      </c>
      <c r="GK31" s="133">
        <f t="shared" si="38"/>
        <v>0</v>
      </c>
      <c r="GN31" s="112">
        <f t="shared" si="39"/>
        <v>0</v>
      </c>
      <c r="GO31" s="112">
        <f t="shared" si="39"/>
        <v>0</v>
      </c>
      <c r="GP31" s="112">
        <f t="shared" si="39"/>
        <v>0</v>
      </c>
      <c r="GQ31" s="112">
        <f t="shared" si="39"/>
        <v>0</v>
      </c>
      <c r="GR31" s="112">
        <f t="shared" si="39"/>
        <v>0</v>
      </c>
      <c r="GS31" s="112">
        <f t="shared" si="39"/>
        <v>0</v>
      </c>
      <c r="GT31" s="112">
        <f t="shared" si="39"/>
        <v>0</v>
      </c>
      <c r="GU31" s="112">
        <f t="shared" si="39"/>
        <v>0</v>
      </c>
      <c r="GV31" s="112">
        <f t="shared" si="39"/>
        <v>0</v>
      </c>
      <c r="GW31" s="112">
        <f t="shared" si="39"/>
        <v>0</v>
      </c>
      <c r="GX31" s="112">
        <f t="shared" si="39"/>
        <v>0</v>
      </c>
      <c r="GY31" s="112">
        <f t="shared" si="39"/>
        <v>0</v>
      </c>
      <c r="GZ31" s="112">
        <f t="shared" si="39"/>
        <v>0</v>
      </c>
      <c r="HA31" s="112">
        <f t="shared" si="39"/>
        <v>0</v>
      </c>
      <c r="HB31" s="112">
        <f t="shared" si="39"/>
        <v>0</v>
      </c>
      <c r="HC31" s="112">
        <f t="shared" si="34"/>
        <v>0</v>
      </c>
      <c r="HD31" s="112">
        <f t="shared" si="34"/>
        <v>0</v>
      </c>
      <c r="HE31" s="112">
        <f t="shared" si="34"/>
        <v>0</v>
      </c>
      <c r="HF31" s="112">
        <f t="shared" si="34"/>
        <v>0</v>
      </c>
      <c r="HG31" s="112">
        <f t="shared" si="34"/>
        <v>0</v>
      </c>
      <c r="HH31" s="112">
        <f t="shared" si="34"/>
        <v>0</v>
      </c>
      <c r="HI31" s="112">
        <f t="shared" si="34"/>
        <v>0</v>
      </c>
      <c r="HJ31" s="112">
        <f t="shared" si="34"/>
        <v>0</v>
      </c>
      <c r="HK31" s="112">
        <f t="shared" si="34"/>
        <v>0</v>
      </c>
      <c r="HL31" s="112">
        <f t="shared" si="34"/>
        <v>0</v>
      </c>
      <c r="HM31" s="112">
        <f t="shared" si="34"/>
        <v>0</v>
      </c>
      <c r="HN31" s="112">
        <f t="shared" si="34"/>
        <v>0</v>
      </c>
      <c r="HO31" s="112">
        <f t="shared" si="34"/>
        <v>0</v>
      </c>
      <c r="HP31" s="112">
        <f t="shared" si="34"/>
        <v>0</v>
      </c>
      <c r="HQ31" s="112">
        <f t="shared" si="34"/>
        <v>0</v>
      </c>
      <c r="HR31" s="112">
        <f t="shared" si="34"/>
        <v>0</v>
      </c>
      <c r="HS31" s="112">
        <f t="shared" si="35"/>
        <v>0</v>
      </c>
      <c r="HT31" s="112">
        <f t="shared" si="35"/>
        <v>0</v>
      </c>
      <c r="HU31" s="112">
        <f t="shared" si="35"/>
        <v>0</v>
      </c>
      <c r="HV31" s="112">
        <f t="shared" si="35"/>
        <v>0</v>
      </c>
      <c r="HW31" s="112">
        <f t="shared" si="35"/>
        <v>0</v>
      </c>
      <c r="HX31" s="112">
        <f t="shared" si="35"/>
        <v>0</v>
      </c>
      <c r="HY31" s="112">
        <f t="shared" si="35"/>
        <v>0</v>
      </c>
      <c r="HZ31" s="112">
        <f t="shared" si="35"/>
        <v>0</v>
      </c>
      <c r="IA31" s="112">
        <f t="shared" si="35"/>
        <v>0</v>
      </c>
      <c r="IB31" s="112">
        <f t="shared" si="35"/>
        <v>0</v>
      </c>
      <c r="IC31" s="112">
        <f t="shared" si="35"/>
        <v>0</v>
      </c>
      <c r="ID31" s="112">
        <f t="shared" si="35"/>
        <v>0</v>
      </c>
      <c r="IE31" s="112">
        <f t="shared" si="35"/>
        <v>0</v>
      </c>
      <c r="IF31" s="112">
        <f t="shared" si="35"/>
        <v>0</v>
      </c>
      <c r="IG31" s="112">
        <f t="shared" si="35"/>
        <v>0</v>
      </c>
      <c r="IH31" s="112">
        <f t="shared" si="40"/>
        <v>0</v>
      </c>
      <c r="II31" s="112">
        <f t="shared" si="40"/>
        <v>0</v>
      </c>
      <c r="IJ31" s="112">
        <f t="shared" si="40"/>
        <v>0</v>
      </c>
      <c r="IK31" s="112">
        <f t="shared" si="40"/>
        <v>0</v>
      </c>
      <c r="IL31" s="112">
        <f t="shared" si="40"/>
        <v>0</v>
      </c>
      <c r="IM31" s="112">
        <f t="shared" si="40"/>
        <v>0</v>
      </c>
      <c r="IN31" s="112">
        <f t="shared" si="40"/>
        <v>0</v>
      </c>
      <c r="IO31" s="112">
        <f t="shared" si="40"/>
        <v>0</v>
      </c>
      <c r="IP31" s="112">
        <f t="shared" si="40"/>
        <v>0</v>
      </c>
      <c r="IQ31" s="112">
        <f t="shared" si="40"/>
        <v>0</v>
      </c>
      <c r="IR31" s="112">
        <f t="shared" si="40"/>
        <v>0</v>
      </c>
      <c r="IS31" s="112">
        <f t="shared" si="40"/>
        <v>0</v>
      </c>
      <c r="IT31" s="112">
        <f t="shared" si="40"/>
        <v>0</v>
      </c>
      <c r="IU31" s="112">
        <f t="shared" si="40"/>
        <v>0</v>
      </c>
    </row>
    <row r="32" spans="1:255" s="107" customFormat="1" ht="15.75" x14ac:dyDescent="0.25">
      <c r="A32" s="195"/>
      <c r="B32" s="124"/>
      <c r="C32" s="124"/>
      <c r="D32" s="125"/>
      <c r="E32" s="126"/>
      <c r="F32" s="127"/>
      <c r="G32" s="128"/>
      <c r="H32" s="126"/>
      <c r="I32" s="129"/>
      <c r="J32" s="130"/>
      <c r="K32" s="131"/>
      <c r="L32" s="132">
        <f t="shared" si="36"/>
        <v>0</v>
      </c>
      <c r="M32" s="132">
        <f t="shared" si="36"/>
        <v>0</v>
      </c>
      <c r="N32" s="132">
        <f t="shared" si="36"/>
        <v>0</v>
      </c>
      <c r="O32" s="132">
        <f t="shared" si="36"/>
        <v>0</v>
      </c>
      <c r="P32" s="132">
        <f t="shared" si="36"/>
        <v>0</v>
      </c>
      <c r="Q32" s="132">
        <f t="shared" si="36"/>
        <v>0</v>
      </c>
      <c r="R32" s="132">
        <f t="shared" si="36"/>
        <v>0</v>
      </c>
      <c r="S32" s="132">
        <f t="shared" si="36"/>
        <v>0</v>
      </c>
      <c r="T32" s="132">
        <f t="shared" si="36"/>
        <v>0</v>
      </c>
      <c r="U32" s="132">
        <f t="shared" si="36"/>
        <v>0</v>
      </c>
      <c r="V32" s="132">
        <f t="shared" si="36"/>
        <v>0</v>
      </c>
      <c r="W32" s="132">
        <f t="shared" si="36"/>
        <v>0</v>
      </c>
      <c r="X32" s="132">
        <f t="shared" si="36"/>
        <v>0</v>
      </c>
      <c r="Y32" s="132">
        <f t="shared" si="36"/>
        <v>0</v>
      </c>
      <c r="Z32" s="132">
        <f t="shared" si="36"/>
        <v>0</v>
      </c>
      <c r="AA32" s="132">
        <f t="shared" si="36"/>
        <v>0</v>
      </c>
      <c r="AB32" s="132">
        <f t="shared" si="30"/>
        <v>0</v>
      </c>
      <c r="AC32" s="132">
        <f t="shared" si="30"/>
        <v>0</v>
      </c>
      <c r="AD32" s="132">
        <f t="shared" si="30"/>
        <v>0</v>
      </c>
      <c r="AE32" s="132">
        <f t="shared" si="30"/>
        <v>0</v>
      </c>
      <c r="AF32" s="132">
        <f t="shared" si="30"/>
        <v>0</v>
      </c>
      <c r="AG32" s="132">
        <f t="shared" si="30"/>
        <v>0</v>
      </c>
      <c r="AH32" s="132">
        <f t="shared" si="30"/>
        <v>0</v>
      </c>
      <c r="AI32" s="132">
        <f t="shared" si="30"/>
        <v>0</v>
      </c>
      <c r="AJ32" s="132">
        <f t="shared" si="30"/>
        <v>0</v>
      </c>
      <c r="AK32" s="132">
        <f t="shared" si="30"/>
        <v>0</v>
      </c>
      <c r="AL32" s="132">
        <f t="shared" si="30"/>
        <v>0</v>
      </c>
      <c r="AM32" s="132">
        <f t="shared" si="30"/>
        <v>0</v>
      </c>
      <c r="AN32" s="132">
        <f t="shared" si="30"/>
        <v>0</v>
      </c>
      <c r="AO32" s="132">
        <f t="shared" si="30"/>
        <v>0</v>
      </c>
      <c r="AP32" s="132">
        <f t="shared" si="30"/>
        <v>0</v>
      </c>
      <c r="AQ32" s="132">
        <f t="shared" si="30"/>
        <v>0</v>
      </c>
      <c r="AR32" s="132">
        <f t="shared" si="31"/>
        <v>0</v>
      </c>
      <c r="AS32" s="132">
        <f t="shared" si="31"/>
        <v>0</v>
      </c>
      <c r="AT32" s="132">
        <f t="shared" si="31"/>
        <v>0</v>
      </c>
      <c r="AU32" s="132">
        <f t="shared" si="31"/>
        <v>0</v>
      </c>
      <c r="AV32" s="132">
        <f t="shared" si="31"/>
        <v>0</v>
      </c>
      <c r="AW32" s="132">
        <f t="shared" si="31"/>
        <v>0</v>
      </c>
      <c r="AX32" s="132">
        <f t="shared" si="31"/>
        <v>0</v>
      </c>
      <c r="AY32" s="132">
        <f t="shared" si="31"/>
        <v>0</v>
      </c>
      <c r="AZ32" s="132">
        <f t="shared" si="31"/>
        <v>0</v>
      </c>
      <c r="BA32" s="132">
        <f t="shared" si="31"/>
        <v>0</v>
      </c>
      <c r="BB32" s="132">
        <f t="shared" si="31"/>
        <v>0</v>
      </c>
      <c r="BC32" s="132">
        <f t="shared" si="31"/>
        <v>0</v>
      </c>
      <c r="BD32" s="132">
        <f t="shared" si="31"/>
        <v>0</v>
      </c>
      <c r="BE32" s="132">
        <f t="shared" si="31"/>
        <v>0</v>
      </c>
      <c r="BF32" s="132">
        <f t="shared" si="31"/>
        <v>0</v>
      </c>
      <c r="BG32" s="132">
        <f t="shared" si="28"/>
        <v>0</v>
      </c>
      <c r="BH32" s="132">
        <f t="shared" si="28"/>
        <v>0</v>
      </c>
      <c r="BI32" s="132">
        <f t="shared" si="28"/>
        <v>0</v>
      </c>
      <c r="BJ32" s="132">
        <f t="shared" si="28"/>
        <v>0</v>
      </c>
      <c r="BK32" s="132">
        <f t="shared" si="28"/>
        <v>0</v>
      </c>
      <c r="BL32" s="132">
        <f t="shared" si="28"/>
        <v>0</v>
      </c>
      <c r="BM32" s="132">
        <f t="shared" si="28"/>
        <v>0</v>
      </c>
      <c r="BN32" s="132">
        <f t="shared" si="28"/>
        <v>0</v>
      </c>
      <c r="BO32" s="132">
        <f t="shared" si="28"/>
        <v>0</v>
      </c>
      <c r="BP32" s="132">
        <f t="shared" si="28"/>
        <v>0</v>
      </c>
      <c r="BQ32" s="132">
        <f t="shared" si="28"/>
        <v>0</v>
      </c>
      <c r="BR32" s="132">
        <f t="shared" si="28"/>
        <v>0</v>
      </c>
      <c r="BS32" s="132">
        <f t="shared" si="28"/>
        <v>0</v>
      </c>
      <c r="BU32" s="132">
        <f t="shared" si="29"/>
        <v>0</v>
      </c>
      <c r="BV32" s="132">
        <f t="shared" si="29"/>
        <v>0</v>
      </c>
      <c r="BW32" s="132">
        <f t="shared" si="29"/>
        <v>0</v>
      </c>
      <c r="BX32" s="132">
        <f t="shared" si="29"/>
        <v>0</v>
      </c>
      <c r="BY32" s="132">
        <f t="shared" si="29"/>
        <v>0</v>
      </c>
      <c r="BZ32" s="132">
        <f t="shared" si="29"/>
        <v>0</v>
      </c>
      <c r="CA32" s="132">
        <f t="shared" si="29"/>
        <v>0</v>
      </c>
      <c r="CB32" s="132">
        <f t="shared" si="29"/>
        <v>0</v>
      </c>
      <c r="CC32" s="132">
        <f t="shared" si="29"/>
        <v>0</v>
      </c>
      <c r="CD32" s="132">
        <f t="shared" si="29"/>
        <v>0</v>
      </c>
      <c r="CE32" s="132">
        <f t="shared" si="29"/>
        <v>0</v>
      </c>
      <c r="CF32" s="132">
        <f t="shared" si="29"/>
        <v>0</v>
      </c>
      <c r="CG32" s="132">
        <f t="shared" si="29"/>
        <v>0</v>
      </c>
      <c r="CH32" s="132">
        <f t="shared" si="29"/>
        <v>0</v>
      </c>
      <c r="CI32" s="132">
        <f t="shared" si="29"/>
        <v>0</v>
      </c>
      <c r="CJ32" s="132">
        <f t="shared" si="29"/>
        <v>0</v>
      </c>
      <c r="CK32" s="132">
        <f t="shared" ref="CK32:CX37" si="43">IF(AB32&gt;0,1,0)</f>
        <v>0</v>
      </c>
      <c r="CL32" s="132">
        <f t="shared" si="43"/>
        <v>0</v>
      </c>
      <c r="CM32" s="132">
        <f t="shared" si="43"/>
        <v>0</v>
      </c>
      <c r="CN32" s="132">
        <f t="shared" si="43"/>
        <v>0</v>
      </c>
      <c r="CO32" s="132">
        <f t="shared" si="43"/>
        <v>0</v>
      </c>
      <c r="CP32" s="132">
        <f t="shared" si="43"/>
        <v>0</v>
      </c>
      <c r="CQ32" s="132">
        <f t="shared" si="43"/>
        <v>0</v>
      </c>
      <c r="CR32" s="132">
        <f t="shared" si="43"/>
        <v>0</v>
      </c>
      <c r="CS32" s="132">
        <f t="shared" si="43"/>
        <v>0</v>
      </c>
      <c r="CT32" s="132">
        <f t="shared" si="43"/>
        <v>0</v>
      </c>
      <c r="CU32" s="132">
        <f t="shared" si="43"/>
        <v>0</v>
      </c>
      <c r="CV32" s="132">
        <f t="shared" si="43"/>
        <v>0</v>
      </c>
      <c r="CW32" s="132">
        <f t="shared" si="43"/>
        <v>0</v>
      </c>
      <c r="CX32" s="132">
        <f t="shared" si="43"/>
        <v>0</v>
      </c>
      <c r="CY32" s="132">
        <f t="shared" si="41"/>
        <v>0</v>
      </c>
      <c r="CZ32" s="132">
        <f t="shared" si="41"/>
        <v>0</v>
      </c>
      <c r="DA32" s="132">
        <f t="shared" si="41"/>
        <v>0</v>
      </c>
      <c r="DB32" s="132">
        <f t="shared" si="41"/>
        <v>0</v>
      </c>
      <c r="DC32" s="132">
        <f t="shared" si="41"/>
        <v>0</v>
      </c>
      <c r="DD32" s="132">
        <f t="shared" si="41"/>
        <v>0</v>
      </c>
      <c r="DE32" s="132">
        <f t="shared" si="41"/>
        <v>0</v>
      </c>
      <c r="DF32" s="132">
        <f t="shared" si="41"/>
        <v>0</v>
      </c>
      <c r="DG32" s="132">
        <f t="shared" si="41"/>
        <v>0</v>
      </c>
      <c r="DH32" s="132">
        <f t="shared" si="41"/>
        <v>0</v>
      </c>
      <c r="DI32" s="132">
        <f t="shared" si="41"/>
        <v>0</v>
      </c>
      <c r="DJ32" s="132">
        <f t="shared" si="41"/>
        <v>0</v>
      </c>
      <c r="DK32" s="132">
        <f t="shared" si="41"/>
        <v>0</v>
      </c>
      <c r="DL32" s="132">
        <f t="shared" si="41"/>
        <v>0</v>
      </c>
      <c r="DM32" s="132">
        <f t="shared" si="41"/>
        <v>0</v>
      </c>
      <c r="DN32" s="132">
        <f t="shared" si="41"/>
        <v>0</v>
      </c>
      <c r="DO32" s="132">
        <f t="shared" si="42"/>
        <v>0</v>
      </c>
      <c r="DP32" s="132">
        <f t="shared" si="42"/>
        <v>0</v>
      </c>
      <c r="DQ32" s="132">
        <f t="shared" si="42"/>
        <v>0</v>
      </c>
      <c r="DR32" s="132">
        <f t="shared" si="42"/>
        <v>0</v>
      </c>
      <c r="DS32" s="132">
        <f t="shared" si="42"/>
        <v>0</v>
      </c>
      <c r="DT32" s="132">
        <f t="shared" si="42"/>
        <v>0</v>
      </c>
      <c r="DU32" s="132">
        <f t="shared" si="42"/>
        <v>0</v>
      </c>
      <c r="DV32" s="132">
        <f t="shared" si="42"/>
        <v>0</v>
      </c>
      <c r="DW32" s="132">
        <f t="shared" si="42"/>
        <v>0</v>
      </c>
      <c r="DX32" s="132">
        <f t="shared" si="42"/>
        <v>0</v>
      </c>
      <c r="DY32" s="132">
        <f t="shared" si="42"/>
        <v>0</v>
      </c>
      <c r="DZ32" s="132">
        <f t="shared" si="42"/>
        <v>0</v>
      </c>
      <c r="EA32" s="132">
        <f t="shared" si="42"/>
        <v>0</v>
      </c>
      <c r="EB32" s="132">
        <f t="shared" si="42"/>
        <v>0</v>
      </c>
      <c r="ED32" s="133">
        <f t="shared" si="37"/>
        <v>0</v>
      </c>
      <c r="EE32" s="133">
        <f t="shared" si="37"/>
        <v>0</v>
      </c>
      <c r="EF32" s="133">
        <f t="shared" si="37"/>
        <v>0</v>
      </c>
      <c r="EG32" s="133">
        <f t="shared" si="37"/>
        <v>0</v>
      </c>
      <c r="EH32" s="133">
        <f t="shared" si="37"/>
        <v>0</v>
      </c>
      <c r="EI32" s="133">
        <f t="shared" si="37"/>
        <v>0</v>
      </c>
      <c r="EJ32" s="133">
        <f t="shared" si="37"/>
        <v>0</v>
      </c>
      <c r="EK32" s="133">
        <f t="shared" si="37"/>
        <v>0</v>
      </c>
      <c r="EL32" s="133">
        <f t="shared" si="37"/>
        <v>0</v>
      </c>
      <c r="EM32" s="133">
        <f t="shared" si="37"/>
        <v>0</v>
      </c>
      <c r="EN32" s="133">
        <f t="shared" si="37"/>
        <v>0</v>
      </c>
      <c r="EO32" s="133">
        <f t="shared" si="37"/>
        <v>0</v>
      </c>
      <c r="EP32" s="133">
        <f t="shared" si="37"/>
        <v>0</v>
      </c>
      <c r="EQ32" s="133">
        <f t="shared" si="37"/>
        <v>0</v>
      </c>
      <c r="ER32" s="133">
        <f t="shared" si="37"/>
        <v>0</v>
      </c>
      <c r="ES32" s="133">
        <f t="shared" si="32"/>
        <v>0</v>
      </c>
      <c r="ET32" s="133">
        <f t="shared" si="32"/>
        <v>0</v>
      </c>
      <c r="EU32" s="133">
        <f t="shared" si="32"/>
        <v>0</v>
      </c>
      <c r="EV32" s="133">
        <f t="shared" si="32"/>
        <v>0</v>
      </c>
      <c r="EW32" s="133">
        <f t="shared" si="32"/>
        <v>0</v>
      </c>
      <c r="EX32" s="133">
        <f t="shared" si="32"/>
        <v>0</v>
      </c>
      <c r="EY32" s="133">
        <f t="shared" si="32"/>
        <v>0</v>
      </c>
      <c r="EZ32" s="133">
        <f t="shared" si="32"/>
        <v>0</v>
      </c>
      <c r="FA32" s="133">
        <f t="shared" si="32"/>
        <v>0</v>
      </c>
      <c r="FB32" s="133">
        <f t="shared" si="32"/>
        <v>0</v>
      </c>
      <c r="FC32" s="133">
        <f t="shared" si="32"/>
        <v>0</v>
      </c>
      <c r="FD32" s="133">
        <f t="shared" si="32"/>
        <v>0</v>
      </c>
      <c r="FE32" s="133">
        <f t="shared" si="32"/>
        <v>0</v>
      </c>
      <c r="FF32" s="133">
        <f t="shared" si="32"/>
        <v>0</v>
      </c>
      <c r="FG32" s="133">
        <f t="shared" si="32"/>
        <v>0</v>
      </c>
      <c r="FH32" s="133">
        <f t="shared" si="32"/>
        <v>0</v>
      </c>
      <c r="FI32" s="133">
        <f t="shared" si="33"/>
        <v>0</v>
      </c>
      <c r="FJ32" s="133">
        <f t="shared" si="33"/>
        <v>0</v>
      </c>
      <c r="FK32" s="133">
        <f t="shared" si="33"/>
        <v>0</v>
      </c>
      <c r="FL32" s="133">
        <f t="shared" si="33"/>
        <v>0</v>
      </c>
      <c r="FM32" s="133">
        <f t="shared" si="33"/>
        <v>0</v>
      </c>
      <c r="FN32" s="133">
        <f t="shared" si="33"/>
        <v>0</v>
      </c>
      <c r="FO32" s="133">
        <f t="shared" si="33"/>
        <v>0</v>
      </c>
      <c r="FP32" s="133">
        <f t="shared" si="33"/>
        <v>0</v>
      </c>
      <c r="FQ32" s="133">
        <f t="shared" si="33"/>
        <v>0</v>
      </c>
      <c r="FR32" s="133">
        <f t="shared" si="33"/>
        <v>0</v>
      </c>
      <c r="FS32" s="133">
        <f t="shared" si="33"/>
        <v>0</v>
      </c>
      <c r="FT32" s="133">
        <f t="shared" si="33"/>
        <v>0</v>
      </c>
      <c r="FU32" s="133">
        <f t="shared" si="33"/>
        <v>0</v>
      </c>
      <c r="FV32" s="133">
        <f t="shared" si="33"/>
        <v>0</v>
      </c>
      <c r="FW32" s="133">
        <f t="shared" si="33"/>
        <v>0</v>
      </c>
      <c r="FX32" s="133">
        <f t="shared" si="33"/>
        <v>0</v>
      </c>
      <c r="FY32" s="133">
        <f t="shared" si="38"/>
        <v>0</v>
      </c>
      <c r="FZ32" s="133">
        <f t="shared" si="38"/>
        <v>0</v>
      </c>
      <c r="GA32" s="133">
        <f t="shared" si="38"/>
        <v>0</v>
      </c>
      <c r="GB32" s="133">
        <f t="shared" si="38"/>
        <v>0</v>
      </c>
      <c r="GC32" s="133">
        <f t="shared" si="38"/>
        <v>0</v>
      </c>
      <c r="GD32" s="133">
        <f t="shared" si="38"/>
        <v>0</v>
      </c>
      <c r="GE32" s="133">
        <f t="shared" si="38"/>
        <v>0</v>
      </c>
      <c r="GF32" s="133">
        <f t="shared" si="38"/>
        <v>0</v>
      </c>
      <c r="GG32" s="133">
        <f t="shared" si="38"/>
        <v>0</v>
      </c>
      <c r="GH32" s="133">
        <f t="shared" si="38"/>
        <v>0</v>
      </c>
      <c r="GI32" s="133">
        <f t="shared" si="38"/>
        <v>0</v>
      </c>
      <c r="GJ32" s="133">
        <f t="shared" si="38"/>
        <v>0</v>
      </c>
      <c r="GK32" s="133">
        <f t="shared" si="38"/>
        <v>0</v>
      </c>
      <c r="GN32" s="112">
        <f t="shared" si="39"/>
        <v>0</v>
      </c>
      <c r="GO32" s="112">
        <f t="shared" si="39"/>
        <v>0</v>
      </c>
      <c r="GP32" s="112">
        <f t="shared" si="39"/>
        <v>0</v>
      </c>
      <c r="GQ32" s="112">
        <f t="shared" si="39"/>
        <v>0</v>
      </c>
      <c r="GR32" s="112">
        <f t="shared" si="39"/>
        <v>0</v>
      </c>
      <c r="GS32" s="112">
        <f t="shared" si="39"/>
        <v>0</v>
      </c>
      <c r="GT32" s="112">
        <f t="shared" si="39"/>
        <v>0</v>
      </c>
      <c r="GU32" s="112">
        <f t="shared" si="39"/>
        <v>0</v>
      </c>
      <c r="GV32" s="112">
        <f t="shared" si="39"/>
        <v>0</v>
      </c>
      <c r="GW32" s="112">
        <f t="shared" si="39"/>
        <v>0</v>
      </c>
      <c r="GX32" s="112">
        <f t="shared" si="39"/>
        <v>0</v>
      </c>
      <c r="GY32" s="112">
        <f t="shared" si="39"/>
        <v>0</v>
      </c>
      <c r="GZ32" s="112">
        <f t="shared" si="39"/>
        <v>0</v>
      </c>
      <c r="HA32" s="112">
        <f t="shared" si="39"/>
        <v>0</v>
      </c>
      <c r="HB32" s="112">
        <f t="shared" si="39"/>
        <v>0</v>
      </c>
      <c r="HC32" s="112">
        <f t="shared" si="34"/>
        <v>0</v>
      </c>
      <c r="HD32" s="112">
        <f t="shared" si="34"/>
        <v>0</v>
      </c>
      <c r="HE32" s="112">
        <f t="shared" si="34"/>
        <v>0</v>
      </c>
      <c r="HF32" s="112">
        <f t="shared" si="34"/>
        <v>0</v>
      </c>
      <c r="HG32" s="112">
        <f t="shared" si="34"/>
        <v>0</v>
      </c>
      <c r="HH32" s="112">
        <f t="shared" si="34"/>
        <v>0</v>
      </c>
      <c r="HI32" s="112">
        <f t="shared" si="34"/>
        <v>0</v>
      </c>
      <c r="HJ32" s="112">
        <f t="shared" si="34"/>
        <v>0</v>
      </c>
      <c r="HK32" s="112">
        <f t="shared" si="34"/>
        <v>0</v>
      </c>
      <c r="HL32" s="112">
        <f t="shared" si="34"/>
        <v>0</v>
      </c>
      <c r="HM32" s="112">
        <f t="shared" si="34"/>
        <v>0</v>
      </c>
      <c r="HN32" s="112">
        <f t="shared" si="34"/>
        <v>0</v>
      </c>
      <c r="HO32" s="112">
        <f t="shared" si="34"/>
        <v>0</v>
      </c>
      <c r="HP32" s="112">
        <f t="shared" si="34"/>
        <v>0</v>
      </c>
      <c r="HQ32" s="112">
        <f t="shared" si="34"/>
        <v>0</v>
      </c>
      <c r="HR32" s="112">
        <f t="shared" si="34"/>
        <v>0</v>
      </c>
      <c r="HS32" s="112">
        <f t="shared" si="35"/>
        <v>0</v>
      </c>
      <c r="HT32" s="112">
        <f t="shared" si="35"/>
        <v>0</v>
      </c>
      <c r="HU32" s="112">
        <f t="shared" si="35"/>
        <v>0</v>
      </c>
      <c r="HV32" s="112">
        <f t="shared" si="35"/>
        <v>0</v>
      </c>
      <c r="HW32" s="112">
        <f t="shared" si="35"/>
        <v>0</v>
      </c>
      <c r="HX32" s="112">
        <f t="shared" si="35"/>
        <v>0</v>
      </c>
      <c r="HY32" s="112">
        <f t="shared" si="35"/>
        <v>0</v>
      </c>
      <c r="HZ32" s="112">
        <f t="shared" si="35"/>
        <v>0</v>
      </c>
      <c r="IA32" s="112">
        <f t="shared" si="35"/>
        <v>0</v>
      </c>
      <c r="IB32" s="112">
        <f t="shared" si="35"/>
        <v>0</v>
      </c>
      <c r="IC32" s="112">
        <f t="shared" si="35"/>
        <v>0</v>
      </c>
      <c r="ID32" s="112">
        <f t="shared" si="35"/>
        <v>0</v>
      </c>
      <c r="IE32" s="112">
        <f t="shared" si="35"/>
        <v>0</v>
      </c>
      <c r="IF32" s="112">
        <f t="shared" si="35"/>
        <v>0</v>
      </c>
      <c r="IG32" s="112">
        <f t="shared" si="35"/>
        <v>0</v>
      </c>
      <c r="IH32" s="112">
        <f t="shared" si="40"/>
        <v>0</v>
      </c>
      <c r="II32" s="112">
        <f t="shared" si="40"/>
        <v>0</v>
      </c>
      <c r="IJ32" s="112">
        <f t="shared" si="40"/>
        <v>0</v>
      </c>
      <c r="IK32" s="112">
        <f t="shared" si="40"/>
        <v>0</v>
      </c>
      <c r="IL32" s="112">
        <f t="shared" si="40"/>
        <v>0</v>
      </c>
      <c r="IM32" s="112">
        <f t="shared" si="40"/>
        <v>0</v>
      </c>
      <c r="IN32" s="112">
        <f t="shared" si="40"/>
        <v>0</v>
      </c>
      <c r="IO32" s="112">
        <f t="shared" si="40"/>
        <v>0</v>
      </c>
      <c r="IP32" s="112">
        <f t="shared" si="40"/>
        <v>0</v>
      </c>
      <c r="IQ32" s="112">
        <f t="shared" si="40"/>
        <v>0</v>
      </c>
      <c r="IR32" s="112">
        <f t="shared" si="40"/>
        <v>0</v>
      </c>
      <c r="IS32" s="112">
        <f t="shared" si="40"/>
        <v>0</v>
      </c>
      <c r="IT32" s="112">
        <f t="shared" si="40"/>
        <v>0</v>
      </c>
      <c r="IU32" s="112">
        <f t="shared" si="40"/>
        <v>0</v>
      </c>
    </row>
    <row r="33" spans="1:255" s="107" customFormat="1" ht="15.75" x14ac:dyDescent="0.25">
      <c r="A33" s="195"/>
      <c r="B33" s="124"/>
      <c r="C33" s="124"/>
      <c r="D33" s="125"/>
      <c r="E33" s="126"/>
      <c r="F33" s="127"/>
      <c r="G33" s="128"/>
      <c r="H33" s="126"/>
      <c r="I33" s="129"/>
      <c r="J33" s="130"/>
      <c r="K33" s="131"/>
      <c r="L33" s="132">
        <f t="shared" si="36"/>
        <v>0</v>
      </c>
      <c r="M33" s="132">
        <f t="shared" si="36"/>
        <v>0</v>
      </c>
      <c r="N33" s="132">
        <f t="shared" si="36"/>
        <v>0</v>
      </c>
      <c r="O33" s="132">
        <f t="shared" si="36"/>
        <v>0</v>
      </c>
      <c r="P33" s="132">
        <f t="shared" si="36"/>
        <v>0</v>
      </c>
      <c r="Q33" s="132">
        <f t="shared" si="36"/>
        <v>0</v>
      </c>
      <c r="R33" s="132">
        <f t="shared" si="36"/>
        <v>0</v>
      </c>
      <c r="S33" s="132">
        <f t="shared" si="36"/>
        <v>0</v>
      </c>
      <c r="T33" s="132">
        <f t="shared" si="36"/>
        <v>0</v>
      </c>
      <c r="U33" s="132">
        <f t="shared" si="36"/>
        <v>0</v>
      </c>
      <c r="V33" s="132">
        <f t="shared" si="36"/>
        <v>0</v>
      </c>
      <c r="W33" s="132">
        <f t="shared" si="36"/>
        <v>0</v>
      </c>
      <c r="X33" s="132">
        <f t="shared" si="36"/>
        <v>0</v>
      </c>
      <c r="Y33" s="132">
        <f t="shared" si="36"/>
        <v>0</v>
      </c>
      <c r="Z33" s="132">
        <f t="shared" si="36"/>
        <v>0</v>
      </c>
      <c r="AA33" s="132">
        <f t="shared" si="36"/>
        <v>0</v>
      </c>
      <c r="AB33" s="132">
        <f t="shared" si="30"/>
        <v>0</v>
      </c>
      <c r="AC33" s="132">
        <f t="shared" si="30"/>
        <v>0</v>
      </c>
      <c r="AD33" s="132">
        <f t="shared" si="30"/>
        <v>0</v>
      </c>
      <c r="AE33" s="132">
        <f t="shared" si="30"/>
        <v>0</v>
      </c>
      <c r="AF33" s="132">
        <f t="shared" si="30"/>
        <v>0</v>
      </c>
      <c r="AG33" s="132">
        <f t="shared" si="30"/>
        <v>0</v>
      </c>
      <c r="AH33" s="132">
        <f t="shared" si="30"/>
        <v>0</v>
      </c>
      <c r="AI33" s="132">
        <f t="shared" si="30"/>
        <v>0</v>
      </c>
      <c r="AJ33" s="132">
        <f t="shared" si="30"/>
        <v>0</v>
      </c>
      <c r="AK33" s="132">
        <f t="shared" si="30"/>
        <v>0</v>
      </c>
      <c r="AL33" s="132">
        <f t="shared" si="30"/>
        <v>0</v>
      </c>
      <c r="AM33" s="132">
        <f t="shared" si="30"/>
        <v>0</v>
      </c>
      <c r="AN33" s="132">
        <f t="shared" si="30"/>
        <v>0</v>
      </c>
      <c r="AO33" s="132">
        <f t="shared" si="30"/>
        <v>0</v>
      </c>
      <c r="AP33" s="132">
        <f t="shared" si="30"/>
        <v>0</v>
      </c>
      <c r="AQ33" s="132">
        <f t="shared" ref="AQ33:BG37" si="44">IF($D33="PT",IF(AND($I33&lt;=AQ$5,$J33&gt;AQ$6),$E33*$F33,IF(AND($I33&gt;AQ$5,$I33&lt;=AQ$6),(AQ$6-$I33+1)/AQ$4*$E33*$F33,IF(AND($J33&gt;=AQ$5,$J33&lt;=AQ$6),($J33-AQ$5+1)/AQ$4*$E33*$F33,0)))*(1+$G33),IF(AND($I33&lt;=AQ$5,$J33&gt;AQ$6),AQ$4/365*$E33,IF(AND($I33&gt;AQ$5,$I33&lt;=AQ$6),(AQ$6-$I33+1)/365*$E33,IF(AND($J33&gt;=AQ$5,$J33&lt;=AQ$6),($J33-AQ$5+1)/365*$E33,0)))*(1+$G33))</f>
        <v>0</v>
      </c>
      <c r="AR33" s="132">
        <f t="shared" si="44"/>
        <v>0</v>
      </c>
      <c r="AS33" s="132">
        <f t="shared" si="44"/>
        <v>0</v>
      </c>
      <c r="AT33" s="132">
        <f t="shared" si="44"/>
        <v>0</v>
      </c>
      <c r="AU33" s="132">
        <f t="shared" si="44"/>
        <v>0</v>
      </c>
      <c r="AV33" s="132">
        <f t="shared" si="44"/>
        <v>0</v>
      </c>
      <c r="AW33" s="132">
        <f t="shared" si="44"/>
        <v>0</v>
      </c>
      <c r="AX33" s="132">
        <f t="shared" si="44"/>
        <v>0</v>
      </c>
      <c r="AY33" s="132">
        <f t="shared" si="44"/>
        <v>0</v>
      </c>
      <c r="AZ33" s="132">
        <f t="shared" si="44"/>
        <v>0</v>
      </c>
      <c r="BA33" s="132">
        <f t="shared" si="44"/>
        <v>0</v>
      </c>
      <c r="BB33" s="132">
        <f t="shared" si="44"/>
        <v>0</v>
      </c>
      <c r="BC33" s="132">
        <f t="shared" si="44"/>
        <v>0</v>
      </c>
      <c r="BD33" s="132">
        <f t="shared" si="44"/>
        <v>0</v>
      </c>
      <c r="BE33" s="132">
        <f t="shared" si="44"/>
        <v>0</v>
      </c>
      <c r="BF33" s="132">
        <f t="shared" si="44"/>
        <v>0</v>
      </c>
      <c r="BG33" s="132">
        <f t="shared" si="44"/>
        <v>0</v>
      </c>
      <c r="BH33" s="132">
        <f t="shared" ref="BG33:BS37" si="45">IF($D33="PT",IF(AND($I33&lt;=BH$5,$J33&gt;BH$6),$E33*$F33,IF(AND($I33&gt;BH$5,$I33&lt;=BH$6),(BH$6-$I33+1)/BH$4*$E33*$F33,IF(AND($J33&gt;=BH$5,$J33&lt;=BH$6),($J33-BH$5+1)/BH$4*$E33*$F33,0)))*(1+$G33),IF(AND($I33&lt;=BH$5,$J33&gt;BH$6),BH$4/365*$E33,IF(AND($I33&gt;BH$5,$I33&lt;=BH$6),(BH$6-$I33+1)/365*$E33,IF(AND($J33&gt;=BH$5,$J33&lt;=BH$6),($J33-BH$5+1)/365*$E33,0)))*(1+$G33))</f>
        <v>0</v>
      </c>
      <c r="BI33" s="132">
        <f t="shared" si="45"/>
        <v>0</v>
      </c>
      <c r="BJ33" s="132">
        <f t="shared" si="45"/>
        <v>0</v>
      </c>
      <c r="BK33" s="132">
        <f t="shared" si="45"/>
        <v>0</v>
      </c>
      <c r="BL33" s="132">
        <f t="shared" si="45"/>
        <v>0</v>
      </c>
      <c r="BM33" s="132">
        <f t="shared" si="45"/>
        <v>0</v>
      </c>
      <c r="BN33" s="132">
        <f t="shared" si="45"/>
        <v>0</v>
      </c>
      <c r="BO33" s="132">
        <f t="shared" si="45"/>
        <v>0</v>
      </c>
      <c r="BP33" s="132">
        <f t="shared" si="45"/>
        <v>0</v>
      </c>
      <c r="BQ33" s="132">
        <f t="shared" si="45"/>
        <v>0</v>
      </c>
      <c r="BR33" s="132">
        <f t="shared" si="45"/>
        <v>0</v>
      </c>
      <c r="BS33" s="132">
        <f t="shared" si="45"/>
        <v>0</v>
      </c>
      <c r="BU33" s="132">
        <f t="shared" si="29"/>
        <v>0</v>
      </c>
      <c r="BV33" s="132">
        <f t="shared" si="29"/>
        <v>0</v>
      </c>
      <c r="BW33" s="132">
        <f t="shared" si="29"/>
        <v>0</v>
      </c>
      <c r="BX33" s="132">
        <f t="shared" si="29"/>
        <v>0</v>
      </c>
      <c r="BY33" s="132">
        <f t="shared" si="29"/>
        <v>0</v>
      </c>
      <c r="BZ33" s="132">
        <f t="shared" si="29"/>
        <v>0</v>
      </c>
      <c r="CA33" s="132">
        <f t="shared" si="29"/>
        <v>0</v>
      </c>
      <c r="CB33" s="132">
        <f t="shared" si="29"/>
        <v>0</v>
      </c>
      <c r="CC33" s="132">
        <f t="shared" si="29"/>
        <v>0</v>
      </c>
      <c r="CD33" s="132">
        <f t="shared" si="29"/>
        <v>0</v>
      </c>
      <c r="CE33" s="132">
        <f t="shared" si="29"/>
        <v>0</v>
      </c>
      <c r="CF33" s="132">
        <f t="shared" si="29"/>
        <v>0</v>
      </c>
      <c r="CG33" s="132">
        <f t="shared" si="29"/>
        <v>0</v>
      </c>
      <c r="CH33" s="132">
        <f t="shared" si="29"/>
        <v>0</v>
      </c>
      <c r="CI33" s="132">
        <f t="shared" ref="CI33:CJ37" si="46">IF(Z33&gt;0,1,0)</f>
        <v>0</v>
      </c>
      <c r="CJ33" s="132">
        <f t="shared" si="46"/>
        <v>0</v>
      </c>
      <c r="CK33" s="132">
        <f t="shared" si="43"/>
        <v>0</v>
      </c>
      <c r="CL33" s="132">
        <f t="shared" si="43"/>
        <v>0</v>
      </c>
      <c r="CM33" s="132">
        <f t="shared" si="43"/>
        <v>0</v>
      </c>
      <c r="CN33" s="132">
        <f t="shared" si="43"/>
        <v>0</v>
      </c>
      <c r="CO33" s="132">
        <f t="shared" si="43"/>
        <v>0</v>
      </c>
      <c r="CP33" s="132">
        <f t="shared" si="43"/>
        <v>0</v>
      </c>
      <c r="CQ33" s="132">
        <f t="shared" si="43"/>
        <v>0</v>
      </c>
      <c r="CR33" s="132">
        <f t="shared" si="43"/>
        <v>0</v>
      </c>
      <c r="CS33" s="132">
        <f t="shared" si="43"/>
        <v>0</v>
      </c>
      <c r="CT33" s="132">
        <f t="shared" si="43"/>
        <v>0</v>
      </c>
      <c r="CU33" s="132">
        <f t="shared" si="43"/>
        <v>0</v>
      </c>
      <c r="CV33" s="132">
        <f t="shared" si="43"/>
        <v>0</v>
      </c>
      <c r="CW33" s="132">
        <f t="shared" si="43"/>
        <v>0</v>
      </c>
      <c r="CX33" s="132">
        <f t="shared" si="43"/>
        <v>0</v>
      </c>
      <c r="CY33" s="132">
        <f t="shared" si="41"/>
        <v>0</v>
      </c>
      <c r="CZ33" s="132">
        <f t="shared" si="41"/>
        <v>0</v>
      </c>
      <c r="DA33" s="132">
        <f t="shared" si="41"/>
        <v>0</v>
      </c>
      <c r="DB33" s="132">
        <f t="shared" si="41"/>
        <v>0</v>
      </c>
      <c r="DC33" s="132">
        <f t="shared" si="41"/>
        <v>0</v>
      </c>
      <c r="DD33" s="132">
        <f t="shared" si="41"/>
        <v>0</v>
      </c>
      <c r="DE33" s="132">
        <f t="shared" si="41"/>
        <v>0</v>
      </c>
      <c r="DF33" s="132">
        <f t="shared" si="41"/>
        <v>0</v>
      </c>
      <c r="DG33" s="132">
        <f t="shared" si="41"/>
        <v>0</v>
      </c>
      <c r="DH33" s="132">
        <f t="shared" si="41"/>
        <v>0</v>
      </c>
      <c r="DI33" s="132">
        <f t="shared" si="41"/>
        <v>0</v>
      </c>
      <c r="DJ33" s="132">
        <f t="shared" si="41"/>
        <v>0</v>
      </c>
      <c r="DK33" s="132">
        <f t="shared" si="41"/>
        <v>0</v>
      </c>
      <c r="DL33" s="132">
        <f t="shared" si="41"/>
        <v>0</v>
      </c>
      <c r="DM33" s="132">
        <f t="shared" si="41"/>
        <v>0</v>
      </c>
      <c r="DN33" s="132">
        <f t="shared" si="41"/>
        <v>0</v>
      </c>
      <c r="DO33" s="132">
        <f t="shared" si="42"/>
        <v>0</v>
      </c>
      <c r="DP33" s="132">
        <f t="shared" si="42"/>
        <v>0</v>
      </c>
      <c r="DQ33" s="132">
        <f t="shared" si="42"/>
        <v>0</v>
      </c>
      <c r="DR33" s="132">
        <f t="shared" si="42"/>
        <v>0</v>
      </c>
      <c r="DS33" s="132">
        <f t="shared" si="42"/>
        <v>0</v>
      </c>
      <c r="DT33" s="132">
        <f t="shared" si="42"/>
        <v>0</v>
      </c>
      <c r="DU33" s="132">
        <f t="shared" si="42"/>
        <v>0</v>
      </c>
      <c r="DV33" s="132">
        <f t="shared" si="42"/>
        <v>0</v>
      </c>
      <c r="DW33" s="132">
        <f t="shared" si="42"/>
        <v>0</v>
      </c>
      <c r="DX33" s="132">
        <f t="shared" si="42"/>
        <v>0</v>
      </c>
      <c r="DY33" s="132">
        <f t="shared" si="42"/>
        <v>0</v>
      </c>
      <c r="DZ33" s="132">
        <f t="shared" si="42"/>
        <v>0</v>
      </c>
      <c r="EA33" s="132">
        <f t="shared" si="42"/>
        <v>0</v>
      </c>
      <c r="EB33" s="132">
        <f t="shared" si="42"/>
        <v>0</v>
      </c>
      <c r="ED33" s="133">
        <f t="shared" si="37"/>
        <v>0</v>
      </c>
      <c r="EE33" s="133">
        <f t="shared" si="37"/>
        <v>0</v>
      </c>
      <c r="EF33" s="133">
        <f t="shared" si="37"/>
        <v>0</v>
      </c>
      <c r="EG33" s="133">
        <f t="shared" si="37"/>
        <v>0</v>
      </c>
      <c r="EH33" s="133">
        <f t="shared" si="37"/>
        <v>0</v>
      </c>
      <c r="EI33" s="133">
        <f t="shared" si="37"/>
        <v>0</v>
      </c>
      <c r="EJ33" s="133">
        <f t="shared" si="37"/>
        <v>0</v>
      </c>
      <c r="EK33" s="133">
        <f t="shared" si="37"/>
        <v>0</v>
      </c>
      <c r="EL33" s="133">
        <f t="shared" si="37"/>
        <v>0</v>
      </c>
      <c r="EM33" s="133">
        <f t="shared" si="37"/>
        <v>0</v>
      </c>
      <c r="EN33" s="133">
        <f t="shared" si="37"/>
        <v>0</v>
      </c>
      <c r="EO33" s="133">
        <f t="shared" si="37"/>
        <v>0</v>
      </c>
      <c r="EP33" s="133">
        <f t="shared" si="37"/>
        <v>0</v>
      </c>
      <c r="EQ33" s="133">
        <f t="shared" si="37"/>
        <v>0</v>
      </c>
      <c r="ER33" s="133">
        <f t="shared" si="37"/>
        <v>0</v>
      </c>
      <c r="ES33" s="133">
        <f t="shared" si="32"/>
        <v>0</v>
      </c>
      <c r="ET33" s="133">
        <f t="shared" si="32"/>
        <v>0</v>
      </c>
      <c r="EU33" s="133">
        <f t="shared" si="32"/>
        <v>0</v>
      </c>
      <c r="EV33" s="133">
        <f t="shared" si="32"/>
        <v>0</v>
      </c>
      <c r="EW33" s="133">
        <f t="shared" si="32"/>
        <v>0</v>
      </c>
      <c r="EX33" s="133">
        <f t="shared" si="32"/>
        <v>0</v>
      </c>
      <c r="EY33" s="133">
        <f t="shared" si="32"/>
        <v>0</v>
      </c>
      <c r="EZ33" s="133">
        <f t="shared" si="32"/>
        <v>0</v>
      </c>
      <c r="FA33" s="133">
        <f t="shared" si="32"/>
        <v>0</v>
      </c>
      <c r="FB33" s="133">
        <f t="shared" si="32"/>
        <v>0</v>
      </c>
      <c r="FC33" s="133">
        <f t="shared" si="32"/>
        <v>0</v>
      </c>
      <c r="FD33" s="133">
        <f t="shared" si="32"/>
        <v>0</v>
      </c>
      <c r="FE33" s="133">
        <f t="shared" si="32"/>
        <v>0</v>
      </c>
      <c r="FF33" s="133">
        <f t="shared" si="32"/>
        <v>0</v>
      </c>
      <c r="FG33" s="133">
        <f t="shared" si="32"/>
        <v>0</v>
      </c>
      <c r="FH33" s="133">
        <f t="shared" si="32"/>
        <v>0</v>
      </c>
      <c r="FI33" s="133">
        <f t="shared" si="33"/>
        <v>0</v>
      </c>
      <c r="FJ33" s="133">
        <f t="shared" si="33"/>
        <v>0</v>
      </c>
      <c r="FK33" s="133">
        <f t="shared" si="33"/>
        <v>0</v>
      </c>
      <c r="FL33" s="133">
        <f t="shared" si="33"/>
        <v>0</v>
      </c>
      <c r="FM33" s="133">
        <f t="shared" si="33"/>
        <v>0</v>
      </c>
      <c r="FN33" s="133">
        <f t="shared" si="33"/>
        <v>0</v>
      </c>
      <c r="FO33" s="133">
        <f t="shared" si="33"/>
        <v>0</v>
      </c>
      <c r="FP33" s="133">
        <f t="shared" si="33"/>
        <v>0</v>
      </c>
      <c r="FQ33" s="133">
        <f t="shared" si="33"/>
        <v>0</v>
      </c>
      <c r="FR33" s="133">
        <f t="shared" si="33"/>
        <v>0</v>
      </c>
      <c r="FS33" s="133">
        <f t="shared" si="33"/>
        <v>0</v>
      </c>
      <c r="FT33" s="133">
        <f t="shared" si="33"/>
        <v>0</v>
      </c>
      <c r="FU33" s="133">
        <f t="shared" si="33"/>
        <v>0</v>
      </c>
      <c r="FV33" s="133">
        <f t="shared" si="33"/>
        <v>0</v>
      </c>
      <c r="FW33" s="133">
        <f t="shared" si="33"/>
        <v>0</v>
      </c>
      <c r="FX33" s="133">
        <f t="shared" si="33"/>
        <v>0</v>
      </c>
      <c r="FY33" s="133">
        <f t="shared" si="38"/>
        <v>0</v>
      </c>
      <c r="FZ33" s="133">
        <f t="shared" si="38"/>
        <v>0</v>
      </c>
      <c r="GA33" s="133">
        <f t="shared" si="38"/>
        <v>0</v>
      </c>
      <c r="GB33" s="133">
        <f t="shared" si="38"/>
        <v>0</v>
      </c>
      <c r="GC33" s="133">
        <f t="shared" si="38"/>
        <v>0</v>
      </c>
      <c r="GD33" s="133">
        <f t="shared" si="38"/>
        <v>0</v>
      </c>
      <c r="GE33" s="133">
        <f t="shared" si="38"/>
        <v>0</v>
      </c>
      <c r="GF33" s="133">
        <f t="shared" si="38"/>
        <v>0</v>
      </c>
      <c r="GG33" s="133">
        <f t="shared" si="38"/>
        <v>0</v>
      </c>
      <c r="GH33" s="133">
        <f t="shared" si="38"/>
        <v>0</v>
      </c>
      <c r="GI33" s="133">
        <f t="shared" si="38"/>
        <v>0</v>
      </c>
      <c r="GJ33" s="133">
        <f t="shared" si="38"/>
        <v>0</v>
      </c>
      <c r="GK33" s="133">
        <f t="shared" si="38"/>
        <v>0</v>
      </c>
      <c r="GN33" s="112">
        <f t="shared" si="39"/>
        <v>0</v>
      </c>
      <c r="GO33" s="112">
        <f t="shared" si="39"/>
        <v>0</v>
      </c>
      <c r="GP33" s="112">
        <f t="shared" si="39"/>
        <v>0</v>
      </c>
      <c r="GQ33" s="112">
        <f t="shared" si="39"/>
        <v>0</v>
      </c>
      <c r="GR33" s="112">
        <f t="shared" si="39"/>
        <v>0</v>
      </c>
      <c r="GS33" s="112">
        <f t="shared" si="39"/>
        <v>0</v>
      </c>
      <c r="GT33" s="112">
        <f t="shared" si="39"/>
        <v>0</v>
      </c>
      <c r="GU33" s="112">
        <f t="shared" si="39"/>
        <v>0</v>
      </c>
      <c r="GV33" s="112">
        <f t="shared" si="39"/>
        <v>0</v>
      </c>
      <c r="GW33" s="112">
        <f t="shared" si="39"/>
        <v>0</v>
      </c>
      <c r="GX33" s="112">
        <f t="shared" si="39"/>
        <v>0</v>
      </c>
      <c r="GY33" s="112">
        <f t="shared" si="39"/>
        <v>0</v>
      </c>
      <c r="GZ33" s="112">
        <f t="shared" si="39"/>
        <v>0</v>
      </c>
      <c r="HA33" s="112">
        <f t="shared" si="39"/>
        <v>0</v>
      </c>
      <c r="HB33" s="112">
        <f t="shared" si="39"/>
        <v>0</v>
      </c>
      <c r="HC33" s="112">
        <f t="shared" si="34"/>
        <v>0</v>
      </c>
      <c r="HD33" s="112">
        <f t="shared" si="34"/>
        <v>0</v>
      </c>
      <c r="HE33" s="112">
        <f t="shared" si="34"/>
        <v>0</v>
      </c>
      <c r="HF33" s="112">
        <f t="shared" si="34"/>
        <v>0</v>
      </c>
      <c r="HG33" s="112">
        <f t="shared" si="34"/>
        <v>0</v>
      </c>
      <c r="HH33" s="112">
        <f t="shared" si="34"/>
        <v>0</v>
      </c>
      <c r="HI33" s="112">
        <f t="shared" si="34"/>
        <v>0</v>
      </c>
      <c r="HJ33" s="112">
        <f t="shared" si="34"/>
        <v>0</v>
      </c>
      <c r="HK33" s="112">
        <f t="shared" si="34"/>
        <v>0</v>
      </c>
      <c r="HL33" s="112">
        <f t="shared" si="34"/>
        <v>0</v>
      </c>
      <c r="HM33" s="112">
        <f t="shared" si="34"/>
        <v>0</v>
      </c>
      <c r="HN33" s="112">
        <f t="shared" si="34"/>
        <v>0</v>
      </c>
      <c r="HO33" s="112">
        <f t="shared" si="34"/>
        <v>0</v>
      </c>
      <c r="HP33" s="112">
        <f t="shared" si="34"/>
        <v>0</v>
      </c>
      <c r="HQ33" s="112">
        <f t="shared" si="34"/>
        <v>0</v>
      </c>
      <c r="HR33" s="112">
        <f t="shared" si="34"/>
        <v>0</v>
      </c>
      <c r="HS33" s="112">
        <f t="shared" si="35"/>
        <v>0</v>
      </c>
      <c r="HT33" s="112">
        <f t="shared" si="35"/>
        <v>0</v>
      </c>
      <c r="HU33" s="112">
        <f t="shared" si="35"/>
        <v>0</v>
      </c>
      <c r="HV33" s="112">
        <f t="shared" si="35"/>
        <v>0</v>
      </c>
      <c r="HW33" s="112">
        <f t="shared" si="35"/>
        <v>0</v>
      </c>
      <c r="HX33" s="112">
        <f t="shared" si="35"/>
        <v>0</v>
      </c>
      <c r="HY33" s="112">
        <f t="shared" si="35"/>
        <v>0</v>
      </c>
      <c r="HZ33" s="112">
        <f t="shared" si="35"/>
        <v>0</v>
      </c>
      <c r="IA33" s="112">
        <f t="shared" si="35"/>
        <v>0</v>
      </c>
      <c r="IB33" s="112">
        <f t="shared" si="35"/>
        <v>0</v>
      </c>
      <c r="IC33" s="112">
        <f t="shared" si="35"/>
        <v>0</v>
      </c>
      <c r="ID33" s="112">
        <f t="shared" si="35"/>
        <v>0</v>
      </c>
      <c r="IE33" s="112">
        <f t="shared" si="35"/>
        <v>0</v>
      </c>
      <c r="IF33" s="112">
        <f t="shared" si="35"/>
        <v>0</v>
      </c>
      <c r="IG33" s="112">
        <f t="shared" si="35"/>
        <v>0</v>
      </c>
      <c r="IH33" s="112">
        <f t="shared" si="40"/>
        <v>0</v>
      </c>
      <c r="II33" s="112">
        <f t="shared" si="40"/>
        <v>0</v>
      </c>
      <c r="IJ33" s="112">
        <f t="shared" si="40"/>
        <v>0</v>
      </c>
      <c r="IK33" s="112">
        <f t="shared" si="40"/>
        <v>0</v>
      </c>
      <c r="IL33" s="112">
        <f t="shared" si="40"/>
        <v>0</v>
      </c>
      <c r="IM33" s="112">
        <f t="shared" si="40"/>
        <v>0</v>
      </c>
      <c r="IN33" s="112">
        <f t="shared" si="40"/>
        <v>0</v>
      </c>
      <c r="IO33" s="112">
        <f t="shared" si="40"/>
        <v>0</v>
      </c>
      <c r="IP33" s="112">
        <f t="shared" si="40"/>
        <v>0</v>
      </c>
      <c r="IQ33" s="112">
        <f t="shared" si="40"/>
        <v>0</v>
      </c>
      <c r="IR33" s="112">
        <f t="shared" si="40"/>
        <v>0</v>
      </c>
      <c r="IS33" s="112">
        <f t="shared" si="40"/>
        <v>0</v>
      </c>
      <c r="IT33" s="112">
        <f t="shared" si="40"/>
        <v>0</v>
      </c>
      <c r="IU33" s="112">
        <f t="shared" si="40"/>
        <v>0</v>
      </c>
    </row>
    <row r="34" spans="1:255" s="107" customFormat="1" ht="15.75" x14ac:dyDescent="0.25">
      <c r="A34" s="195"/>
      <c r="B34" s="124"/>
      <c r="C34" s="124"/>
      <c r="D34" s="125"/>
      <c r="E34" s="126"/>
      <c r="F34" s="127"/>
      <c r="G34" s="128"/>
      <c r="H34" s="126"/>
      <c r="I34" s="129"/>
      <c r="J34" s="130"/>
      <c r="K34" s="131"/>
      <c r="L34" s="132">
        <f t="shared" si="36"/>
        <v>0</v>
      </c>
      <c r="M34" s="132">
        <f t="shared" si="36"/>
        <v>0</v>
      </c>
      <c r="N34" s="132">
        <f t="shared" si="36"/>
        <v>0</v>
      </c>
      <c r="O34" s="132">
        <f t="shared" si="36"/>
        <v>0</v>
      </c>
      <c r="P34" s="132">
        <f t="shared" si="36"/>
        <v>0</v>
      </c>
      <c r="Q34" s="132">
        <f t="shared" si="36"/>
        <v>0</v>
      </c>
      <c r="R34" s="132">
        <f t="shared" si="36"/>
        <v>0</v>
      </c>
      <c r="S34" s="132">
        <f t="shared" si="36"/>
        <v>0</v>
      </c>
      <c r="T34" s="132">
        <f t="shared" si="36"/>
        <v>0</v>
      </c>
      <c r="U34" s="132">
        <f t="shared" si="36"/>
        <v>0</v>
      </c>
      <c r="V34" s="132">
        <f t="shared" si="36"/>
        <v>0</v>
      </c>
      <c r="W34" s="132">
        <f t="shared" si="36"/>
        <v>0</v>
      </c>
      <c r="X34" s="132">
        <f t="shared" si="36"/>
        <v>0</v>
      </c>
      <c r="Y34" s="132">
        <f t="shared" si="36"/>
        <v>0</v>
      </c>
      <c r="Z34" s="132">
        <f t="shared" si="36"/>
        <v>0</v>
      </c>
      <c r="AA34" s="132">
        <f t="shared" si="36"/>
        <v>0</v>
      </c>
      <c r="AB34" s="132">
        <f t="shared" ref="AB34:AQ37" si="47">IF($D34="PT",IF(AND($I34&lt;=AB$5,$J34&gt;AB$6),$E34*$F34,IF(AND($I34&gt;AB$5,$I34&lt;=AB$6),(AB$6-$I34+1)/AB$4*$E34*$F34,IF(AND($J34&gt;=AB$5,$J34&lt;=AB$6),($J34-AB$5+1)/AB$4*$E34*$F34,0)))*(1+$G34),IF(AND($I34&lt;=AB$5,$J34&gt;AB$6),AB$4/365*$E34,IF(AND($I34&gt;AB$5,$I34&lt;=AB$6),(AB$6-$I34+1)/365*$E34,IF(AND($J34&gt;=AB$5,$J34&lt;=AB$6),($J34-AB$5+1)/365*$E34,0)))*(1+$G34))</f>
        <v>0</v>
      </c>
      <c r="AC34" s="132">
        <f t="shared" si="47"/>
        <v>0</v>
      </c>
      <c r="AD34" s="132">
        <f t="shared" si="47"/>
        <v>0</v>
      </c>
      <c r="AE34" s="132">
        <f t="shared" si="47"/>
        <v>0</v>
      </c>
      <c r="AF34" s="132">
        <f t="shared" si="47"/>
        <v>0</v>
      </c>
      <c r="AG34" s="132">
        <f t="shared" si="47"/>
        <v>0</v>
      </c>
      <c r="AH34" s="132">
        <f t="shared" si="47"/>
        <v>0</v>
      </c>
      <c r="AI34" s="132">
        <f t="shared" si="47"/>
        <v>0</v>
      </c>
      <c r="AJ34" s="132">
        <f t="shared" si="47"/>
        <v>0</v>
      </c>
      <c r="AK34" s="132">
        <f t="shared" si="47"/>
        <v>0</v>
      </c>
      <c r="AL34" s="132">
        <f t="shared" si="47"/>
        <v>0</v>
      </c>
      <c r="AM34" s="132">
        <f t="shared" si="47"/>
        <v>0</v>
      </c>
      <c r="AN34" s="132">
        <f t="shared" si="47"/>
        <v>0</v>
      </c>
      <c r="AO34" s="132">
        <f t="shared" si="47"/>
        <v>0</v>
      </c>
      <c r="AP34" s="132">
        <f t="shared" si="47"/>
        <v>0</v>
      </c>
      <c r="AQ34" s="132">
        <f t="shared" si="47"/>
        <v>0</v>
      </c>
      <c r="AR34" s="132">
        <f t="shared" si="44"/>
        <v>0</v>
      </c>
      <c r="AS34" s="132">
        <f t="shared" si="44"/>
        <v>0</v>
      </c>
      <c r="AT34" s="132">
        <f t="shared" si="44"/>
        <v>0</v>
      </c>
      <c r="AU34" s="132">
        <f t="shared" si="44"/>
        <v>0</v>
      </c>
      <c r="AV34" s="132">
        <f t="shared" si="44"/>
        <v>0</v>
      </c>
      <c r="AW34" s="132">
        <f t="shared" si="44"/>
        <v>0</v>
      </c>
      <c r="AX34" s="132">
        <f t="shared" si="44"/>
        <v>0</v>
      </c>
      <c r="AY34" s="132">
        <f t="shared" si="44"/>
        <v>0</v>
      </c>
      <c r="AZ34" s="132">
        <f t="shared" si="44"/>
        <v>0</v>
      </c>
      <c r="BA34" s="132">
        <f t="shared" si="44"/>
        <v>0</v>
      </c>
      <c r="BB34" s="132">
        <f t="shared" si="44"/>
        <v>0</v>
      </c>
      <c r="BC34" s="132">
        <f t="shared" si="44"/>
        <v>0</v>
      </c>
      <c r="BD34" s="132">
        <f t="shared" si="44"/>
        <v>0</v>
      </c>
      <c r="BE34" s="132">
        <f t="shared" si="44"/>
        <v>0</v>
      </c>
      <c r="BF34" s="132">
        <f t="shared" si="44"/>
        <v>0</v>
      </c>
      <c r="BG34" s="132">
        <f t="shared" si="45"/>
        <v>0</v>
      </c>
      <c r="BH34" s="132">
        <f t="shared" si="45"/>
        <v>0</v>
      </c>
      <c r="BI34" s="132">
        <f t="shared" si="45"/>
        <v>0</v>
      </c>
      <c r="BJ34" s="132">
        <f t="shared" si="45"/>
        <v>0</v>
      </c>
      <c r="BK34" s="132">
        <f t="shared" si="45"/>
        <v>0</v>
      </c>
      <c r="BL34" s="132">
        <f t="shared" si="45"/>
        <v>0</v>
      </c>
      <c r="BM34" s="132">
        <f t="shared" si="45"/>
        <v>0</v>
      </c>
      <c r="BN34" s="132">
        <f t="shared" si="45"/>
        <v>0</v>
      </c>
      <c r="BO34" s="132">
        <f t="shared" si="45"/>
        <v>0</v>
      </c>
      <c r="BP34" s="132">
        <f t="shared" si="45"/>
        <v>0</v>
      </c>
      <c r="BQ34" s="132">
        <f t="shared" si="45"/>
        <v>0</v>
      </c>
      <c r="BR34" s="132">
        <f t="shared" si="45"/>
        <v>0</v>
      </c>
      <c r="BS34" s="132">
        <f t="shared" si="45"/>
        <v>0</v>
      </c>
      <c r="BU34" s="132">
        <f t="shared" ref="BU34:CH37" si="48">IF(L34&gt;0,1,0)</f>
        <v>0</v>
      </c>
      <c r="BV34" s="132">
        <f t="shared" si="48"/>
        <v>0</v>
      </c>
      <c r="BW34" s="132">
        <f t="shared" si="48"/>
        <v>0</v>
      </c>
      <c r="BX34" s="132">
        <f t="shared" si="48"/>
        <v>0</v>
      </c>
      <c r="BY34" s="132">
        <f t="shared" si="48"/>
        <v>0</v>
      </c>
      <c r="BZ34" s="132">
        <f t="shared" si="48"/>
        <v>0</v>
      </c>
      <c r="CA34" s="132">
        <f t="shared" si="48"/>
        <v>0</v>
      </c>
      <c r="CB34" s="132">
        <f t="shared" si="48"/>
        <v>0</v>
      </c>
      <c r="CC34" s="132">
        <f t="shared" si="48"/>
        <v>0</v>
      </c>
      <c r="CD34" s="132">
        <f t="shared" si="48"/>
        <v>0</v>
      </c>
      <c r="CE34" s="132">
        <f t="shared" si="48"/>
        <v>0</v>
      </c>
      <c r="CF34" s="132">
        <f t="shared" si="48"/>
        <v>0</v>
      </c>
      <c r="CG34" s="132">
        <f t="shared" si="48"/>
        <v>0</v>
      </c>
      <c r="CH34" s="132">
        <f t="shared" si="48"/>
        <v>0</v>
      </c>
      <c r="CI34" s="132">
        <f t="shared" si="46"/>
        <v>0</v>
      </c>
      <c r="CJ34" s="132">
        <f t="shared" si="46"/>
        <v>0</v>
      </c>
      <c r="CK34" s="132">
        <f t="shared" si="43"/>
        <v>0</v>
      </c>
      <c r="CL34" s="132">
        <f t="shared" si="43"/>
        <v>0</v>
      </c>
      <c r="CM34" s="132">
        <f t="shared" si="43"/>
        <v>0</v>
      </c>
      <c r="CN34" s="132">
        <f t="shared" si="43"/>
        <v>0</v>
      </c>
      <c r="CO34" s="132">
        <f t="shared" si="43"/>
        <v>0</v>
      </c>
      <c r="CP34" s="132">
        <f t="shared" si="43"/>
        <v>0</v>
      </c>
      <c r="CQ34" s="132">
        <f t="shared" si="43"/>
        <v>0</v>
      </c>
      <c r="CR34" s="132">
        <f t="shared" si="43"/>
        <v>0</v>
      </c>
      <c r="CS34" s="132">
        <f t="shared" si="43"/>
        <v>0</v>
      </c>
      <c r="CT34" s="132">
        <f t="shared" si="43"/>
        <v>0</v>
      </c>
      <c r="CU34" s="132">
        <f t="shared" si="43"/>
        <v>0</v>
      </c>
      <c r="CV34" s="132">
        <f t="shared" si="43"/>
        <v>0</v>
      </c>
      <c r="CW34" s="132">
        <f t="shared" si="43"/>
        <v>0</v>
      </c>
      <c r="CX34" s="132">
        <f t="shared" si="43"/>
        <v>0</v>
      </c>
      <c r="CY34" s="132">
        <f t="shared" si="41"/>
        <v>0</v>
      </c>
      <c r="CZ34" s="132">
        <f t="shared" si="41"/>
        <v>0</v>
      </c>
      <c r="DA34" s="132">
        <f t="shared" si="41"/>
        <v>0</v>
      </c>
      <c r="DB34" s="132">
        <f t="shared" si="41"/>
        <v>0</v>
      </c>
      <c r="DC34" s="132">
        <f t="shared" si="41"/>
        <v>0</v>
      </c>
      <c r="DD34" s="132">
        <f t="shared" si="41"/>
        <v>0</v>
      </c>
      <c r="DE34" s="132">
        <f t="shared" si="41"/>
        <v>0</v>
      </c>
      <c r="DF34" s="132">
        <f t="shared" si="41"/>
        <v>0</v>
      </c>
      <c r="DG34" s="132">
        <f t="shared" si="41"/>
        <v>0</v>
      </c>
      <c r="DH34" s="132">
        <f t="shared" si="41"/>
        <v>0</v>
      </c>
      <c r="DI34" s="132">
        <f t="shared" si="41"/>
        <v>0</v>
      </c>
      <c r="DJ34" s="132">
        <f t="shared" si="41"/>
        <v>0</v>
      </c>
      <c r="DK34" s="132">
        <f t="shared" si="41"/>
        <v>0</v>
      </c>
      <c r="DL34" s="132">
        <f t="shared" si="41"/>
        <v>0</v>
      </c>
      <c r="DM34" s="132">
        <f t="shared" si="41"/>
        <v>0</v>
      </c>
      <c r="DN34" s="132">
        <f t="shared" si="41"/>
        <v>0</v>
      </c>
      <c r="DO34" s="132">
        <f t="shared" si="42"/>
        <v>0</v>
      </c>
      <c r="DP34" s="132">
        <f t="shared" si="42"/>
        <v>0</v>
      </c>
      <c r="DQ34" s="132">
        <f t="shared" si="42"/>
        <v>0</v>
      </c>
      <c r="DR34" s="132">
        <f t="shared" si="42"/>
        <v>0</v>
      </c>
      <c r="DS34" s="132">
        <f t="shared" si="42"/>
        <v>0</v>
      </c>
      <c r="DT34" s="132">
        <f t="shared" si="42"/>
        <v>0</v>
      </c>
      <c r="DU34" s="132">
        <f t="shared" si="42"/>
        <v>0</v>
      </c>
      <c r="DV34" s="132">
        <f t="shared" si="42"/>
        <v>0</v>
      </c>
      <c r="DW34" s="132">
        <f t="shared" si="42"/>
        <v>0</v>
      </c>
      <c r="DX34" s="132">
        <f t="shared" si="42"/>
        <v>0</v>
      </c>
      <c r="DY34" s="132">
        <f t="shared" si="42"/>
        <v>0</v>
      </c>
      <c r="DZ34" s="132">
        <f t="shared" si="42"/>
        <v>0</v>
      </c>
      <c r="EA34" s="132">
        <f t="shared" si="42"/>
        <v>0</v>
      </c>
      <c r="EB34" s="132">
        <f t="shared" si="42"/>
        <v>0</v>
      </c>
      <c r="ED34" s="133">
        <f t="shared" si="37"/>
        <v>0</v>
      </c>
      <c r="EE34" s="133">
        <f t="shared" si="37"/>
        <v>0</v>
      </c>
      <c r="EF34" s="133">
        <f t="shared" si="37"/>
        <v>0</v>
      </c>
      <c r="EG34" s="133">
        <f t="shared" si="37"/>
        <v>0</v>
      </c>
      <c r="EH34" s="133">
        <f t="shared" si="37"/>
        <v>0</v>
      </c>
      <c r="EI34" s="133">
        <f t="shared" si="37"/>
        <v>0</v>
      </c>
      <c r="EJ34" s="133">
        <f t="shared" si="37"/>
        <v>0</v>
      </c>
      <c r="EK34" s="133">
        <f t="shared" si="37"/>
        <v>0</v>
      </c>
      <c r="EL34" s="133">
        <f t="shared" si="37"/>
        <v>0</v>
      </c>
      <c r="EM34" s="133">
        <f t="shared" si="37"/>
        <v>0</v>
      </c>
      <c r="EN34" s="133">
        <f t="shared" si="37"/>
        <v>0</v>
      </c>
      <c r="EO34" s="133">
        <f t="shared" si="37"/>
        <v>0</v>
      </c>
      <c r="EP34" s="133">
        <f t="shared" si="37"/>
        <v>0</v>
      </c>
      <c r="EQ34" s="133">
        <f t="shared" si="37"/>
        <v>0</v>
      </c>
      <c r="ER34" s="133">
        <f t="shared" si="37"/>
        <v>0</v>
      </c>
      <c r="ES34" s="133">
        <f t="shared" si="32"/>
        <v>0</v>
      </c>
      <c r="ET34" s="133">
        <f t="shared" si="32"/>
        <v>0</v>
      </c>
      <c r="EU34" s="133">
        <f t="shared" si="32"/>
        <v>0</v>
      </c>
      <c r="EV34" s="133">
        <f t="shared" si="32"/>
        <v>0</v>
      </c>
      <c r="EW34" s="133">
        <f t="shared" si="32"/>
        <v>0</v>
      </c>
      <c r="EX34" s="133">
        <f t="shared" si="32"/>
        <v>0</v>
      </c>
      <c r="EY34" s="133">
        <f t="shared" si="32"/>
        <v>0</v>
      </c>
      <c r="EZ34" s="133">
        <f t="shared" si="32"/>
        <v>0</v>
      </c>
      <c r="FA34" s="133">
        <f t="shared" si="32"/>
        <v>0</v>
      </c>
      <c r="FB34" s="133">
        <f t="shared" si="32"/>
        <v>0</v>
      </c>
      <c r="FC34" s="133">
        <f t="shared" si="32"/>
        <v>0</v>
      </c>
      <c r="FD34" s="133">
        <f t="shared" si="32"/>
        <v>0</v>
      </c>
      <c r="FE34" s="133">
        <f t="shared" si="32"/>
        <v>0</v>
      </c>
      <c r="FF34" s="133">
        <f t="shared" si="32"/>
        <v>0</v>
      </c>
      <c r="FG34" s="133">
        <f t="shared" si="32"/>
        <v>0</v>
      </c>
      <c r="FH34" s="133">
        <f t="shared" si="32"/>
        <v>0</v>
      </c>
      <c r="FI34" s="133">
        <f t="shared" si="33"/>
        <v>0</v>
      </c>
      <c r="FJ34" s="133">
        <f t="shared" si="33"/>
        <v>0</v>
      </c>
      <c r="FK34" s="133">
        <f t="shared" si="33"/>
        <v>0</v>
      </c>
      <c r="FL34" s="133">
        <f t="shared" si="33"/>
        <v>0</v>
      </c>
      <c r="FM34" s="133">
        <f t="shared" si="33"/>
        <v>0</v>
      </c>
      <c r="FN34" s="133">
        <f t="shared" si="33"/>
        <v>0</v>
      </c>
      <c r="FO34" s="133">
        <f t="shared" si="33"/>
        <v>0</v>
      </c>
      <c r="FP34" s="133">
        <f t="shared" si="33"/>
        <v>0</v>
      </c>
      <c r="FQ34" s="133">
        <f t="shared" si="33"/>
        <v>0</v>
      </c>
      <c r="FR34" s="133">
        <f t="shared" si="33"/>
        <v>0</v>
      </c>
      <c r="FS34" s="133">
        <f t="shared" si="33"/>
        <v>0</v>
      </c>
      <c r="FT34" s="133">
        <f t="shared" si="33"/>
        <v>0</v>
      </c>
      <c r="FU34" s="133">
        <f t="shared" si="33"/>
        <v>0</v>
      </c>
      <c r="FV34" s="133">
        <f t="shared" si="33"/>
        <v>0</v>
      </c>
      <c r="FW34" s="133">
        <f t="shared" si="33"/>
        <v>0</v>
      </c>
      <c r="FX34" s="133">
        <f t="shared" si="33"/>
        <v>0</v>
      </c>
      <c r="FY34" s="133">
        <f t="shared" si="38"/>
        <v>0</v>
      </c>
      <c r="FZ34" s="133">
        <f t="shared" si="38"/>
        <v>0</v>
      </c>
      <c r="GA34" s="133">
        <f t="shared" si="38"/>
        <v>0</v>
      </c>
      <c r="GB34" s="133">
        <f t="shared" si="38"/>
        <v>0</v>
      </c>
      <c r="GC34" s="133">
        <f t="shared" si="38"/>
        <v>0</v>
      </c>
      <c r="GD34" s="133">
        <f t="shared" si="38"/>
        <v>0</v>
      </c>
      <c r="GE34" s="133">
        <f t="shared" si="38"/>
        <v>0</v>
      </c>
      <c r="GF34" s="133">
        <f t="shared" si="38"/>
        <v>0</v>
      </c>
      <c r="GG34" s="133">
        <f t="shared" si="38"/>
        <v>0</v>
      </c>
      <c r="GH34" s="133">
        <f t="shared" si="38"/>
        <v>0</v>
      </c>
      <c r="GI34" s="133">
        <f t="shared" si="38"/>
        <v>0</v>
      </c>
      <c r="GJ34" s="133">
        <f t="shared" si="38"/>
        <v>0</v>
      </c>
      <c r="GK34" s="133">
        <f t="shared" si="38"/>
        <v>0</v>
      </c>
      <c r="GN34" s="112">
        <f t="shared" si="39"/>
        <v>0</v>
      </c>
      <c r="GO34" s="112">
        <f t="shared" si="39"/>
        <v>0</v>
      </c>
      <c r="GP34" s="112">
        <f t="shared" si="39"/>
        <v>0</v>
      </c>
      <c r="GQ34" s="112">
        <f t="shared" si="39"/>
        <v>0</v>
      </c>
      <c r="GR34" s="112">
        <f t="shared" si="39"/>
        <v>0</v>
      </c>
      <c r="GS34" s="112">
        <f t="shared" si="39"/>
        <v>0</v>
      </c>
      <c r="GT34" s="112">
        <f t="shared" si="39"/>
        <v>0</v>
      </c>
      <c r="GU34" s="112">
        <f t="shared" si="39"/>
        <v>0</v>
      </c>
      <c r="GV34" s="112">
        <f t="shared" si="39"/>
        <v>0</v>
      </c>
      <c r="GW34" s="112">
        <f t="shared" si="39"/>
        <v>0</v>
      </c>
      <c r="GX34" s="112">
        <f t="shared" si="39"/>
        <v>0</v>
      </c>
      <c r="GY34" s="112">
        <f t="shared" si="39"/>
        <v>0</v>
      </c>
      <c r="GZ34" s="112">
        <f t="shared" si="39"/>
        <v>0</v>
      </c>
      <c r="HA34" s="112">
        <f t="shared" si="39"/>
        <v>0</v>
      </c>
      <c r="HB34" s="112">
        <f t="shared" si="39"/>
        <v>0</v>
      </c>
      <c r="HC34" s="112">
        <f t="shared" si="34"/>
        <v>0</v>
      </c>
      <c r="HD34" s="112">
        <f t="shared" si="34"/>
        <v>0</v>
      </c>
      <c r="HE34" s="112">
        <f t="shared" si="34"/>
        <v>0</v>
      </c>
      <c r="HF34" s="112">
        <f t="shared" si="34"/>
        <v>0</v>
      </c>
      <c r="HG34" s="112">
        <f t="shared" si="34"/>
        <v>0</v>
      </c>
      <c r="HH34" s="112">
        <f t="shared" si="34"/>
        <v>0</v>
      </c>
      <c r="HI34" s="112">
        <f t="shared" si="34"/>
        <v>0</v>
      </c>
      <c r="HJ34" s="112">
        <f t="shared" si="34"/>
        <v>0</v>
      </c>
      <c r="HK34" s="112">
        <f t="shared" si="34"/>
        <v>0</v>
      </c>
      <c r="HL34" s="112">
        <f t="shared" si="34"/>
        <v>0</v>
      </c>
      <c r="HM34" s="112">
        <f t="shared" si="34"/>
        <v>0</v>
      </c>
      <c r="HN34" s="112">
        <f t="shared" si="34"/>
        <v>0</v>
      </c>
      <c r="HO34" s="112">
        <f t="shared" si="34"/>
        <v>0</v>
      </c>
      <c r="HP34" s="112">
        <f t="shared" si="34"/>
        <v>0</v>
      </c>
      <c r="HQ34" s="112">
        <f t="shared" si="34"/>
        <v>0</v>
      </c>
      <c r="HR34" s="112">
        <f t="shared" si="34"/>
        <v>0</v>
      </c>
      <c r="HS34" s="112">
        <f t="shared" si="35"/>
        <v>0</v>
      </c>
      <c r="HT34" s="112">
        <f t="shared" si="35"/>
        <v>0</v>
      </c>
      <c r="HU34" s="112">
        <f t="shared" si="35"/>
        <v>0</v>
      </c>
      <c r="HV34" s="112">
        <f t="shared" si="35"/>
        <v>0</v>
      </c>
      <c r="HW34" s="112">
        <f t="shared" si="35"/>
        <v>0</v>
      </c>
      <c r="HX34" s="112">
        <f t="shared" si="35"/>
        <v>0</v>
      </c>
      <c r="HY34" s="112">
        <f t="shared" si="35"/>
        <v>0</v>
      </c>
      <c r="HZ34" s="112">
        <f t="shared" si="35"/>
        <v>0</v>
      </c>
      <c r="IA34" s="112">
        <f t="shared" si="35"/>
        <v>0</v>
      </c>
      <c r="IB34" s="112">
        <f t="shared" si="35"/>
        <v>0</v>
      </c>
      <c r="IC34" s="112">
        <f t="shared" si="35"/>
        <v>0</v>
      </c>
      <c r="ID34" s="112">
        <f t="shared" si="35"/>
        <v>0</v>
      </c>
      <c r="IE34" s="112">
        <f t="shared" si="35"/>
        <v>0</v>
      </c>
      <c r="IF34" s="112">
        <f t="shared" si="35"/>
        <v>0</v>
      </c>
      <c r="IG34" s="112">
        <f t="shared" si="35"/>
        <v>0</v>
      </c>
      <c r="IH34" s="112">
        <f t="shared" si="40"/>
        <v>0</v>
      </c>
      <c r="II34" s="112">
        <f t="shared" si="40"/>
        <v>0</v>
      </c>
      <c r="IJ34" s="112">
        <f t="shared" si="40"/>
        <v>0</v>
      </c>
      <c r="IK34" s="112">
        <f t="shared" si="40"/>
        <v>0</v>
      </c>
      <c r="IL34" s="112">
        <f t="shared" si="40"/>
        <v>0</v>
      </c>
      <c r="IM34" s="112">
        <f t="shared" si="40"/>
        <v>0</v>
      </c>
      <c r="IN34" s="112">
        <f t="shared" si="40"/>
        <v>0</v>
      </c>
      <c r="IO34" s="112">
        <f t="shared" si="40"/>
        <v>0</v>
      </c>
      <c r="IP34" s="112">
        <f t="shared" si="40"/>
        <v>0</v>
      </c>
      <c r="IQ34" s="112">
        <f t="shared" si="40"/>
        <v>0</v>
      </c>
      <c r="IR34" s="112">
        <f t="shared" si="40"/>
        <v>0</v>
      </c>
      <c r="IS34" s="112">
        <f t="shared" si="40"/>
        <v>0</v>
      </c>
      <c r="IT34" s="112">
        <f t="shared" si="40"/>
        <v>0</v>
      </c>
      <c r="IU34" s="112">
        <f t="shared" si="40"/>
        <v>0</v>
      </c>
    </row>
    <row r="35" spans="1:255" s="107" customFormat="1" ht="15.75" x14ac:dyDescent="0.25">
      <c r="A35" s="195"/>
      <c r="B35" s="124"/>
      <c r="C35" s="124"/>
      <c r="D35" s="125"/>
      <c r="E35" s="126"/>
      <c r="F35" s="127"/>
      <c r="G35" s="128"/>
      <c r="H35" s="126"/>
      <c r="I35" s="129"/>
      <c r="J35" s="130"/>
      <c r="K35" s="131"/>
      <c r="L35" s="132">
        <f t="shared" si="36"/>
        <v>0</v>
      </c>
      <c r="M35" s="132">
        <f t="shared" si="36"/>
        <v>0</v>
      </c>
      <c r="N35" s="132">
        <f t="shared" si="36"/>
        <v>0</v>
      </c>
      <c r="O35" s="132">
        <f t="shared" si="36"/>
        <v>0</v>
      </c>
      <c r="P35" s="132">
        <f t="shared" si="36"/>
        <v>0</v>
      </c>
      <c r="Q35" s="132">
        <f t="shared" si="36"/>
        <v>0</v>
      </c>
      <c r="R35" s="132">
        <f t="shared" si="36"/>
        <v>0</v>
      </c>
      <c r="S35" s="132">
        <f t="shared" si="36"/>
        <v>0</v>
      </c>
      <c r="T35" s="132">
        <f t="shared" si="36"/>
        <v>0</v>
      </c>
      <c r="U35" s="132">
        <f t="shared" si="36"/>
        <v>0</v>
      </c>
      <c r="V35" s="132">
        <f t="shared" si="36"/>
        <v>0</v>
      </c>
      <c r="W35" s="132">
        <f t="shared" si="36"/>
        <v>0</v>
      </c>
      <c r="X35" s="132">
        <f t="shared" si="36"/>
        <v>0</v>
      </c>
      <c r="Y35" s="132">
        <f t="shared" si="36"/>
        <v>0</v>
      </c>
      <c r="Z35" s="132">
        <f t="shared" si="36"/>
        <v>0</v>
      </c>
      <c r="AA35" s="132">
        <f t="shared" si="36"/>
        <v>0</v>
      </c>
      <c r="AB35" s="132">
        <f t="shared" si="47"/>
        <v>0</v>
      </c>
      <c r="AC35" s="132">
        <f t="shared" si="47"/>
        <v>0</v>
      </c>
      <c r="AD35" s="132">
        <f t="shared" si="47"/>
        <v>0</v>
      </c>
      <c r="AE35" s="132">
        <f t="shared" si="47"/>
        <v>0</v>
      </c>
      <c r="AF35" s="132">
        <f t="shared" si="47"/>
        <v>0</v>
      </c>
      <c r="AG35" s="132">
        <f t="shared" si="47"/>
        <v>0</v>
      </c>
      <c r="AH35" s="132">
        <f t="shared" si="47"/>
        <v>0</v>
      </c>
      <c r="AI35" s="132">
        <f t="shared" si="47"/>
        <v>0</v>
      </c>
      <c r="AJ35" s="132">
        <f t="shared" si="47"/>
        <v>0</v>
      </c>
      <c r="AK35" s="132">
        <f t="shared" si="47"/>
        <v>0</v>
      </c>
      <c r="AL35" s="132">
        <f t="shared" si="47"/>
        <v>0</v>
      </c>
      <c r="AM35" s="132">
        <f t="shared" si="47"/>
        <v>0</v>
      </c>
      <c r="AN35" s="132">
        <f t="shared" si="47"/>
        <v>0</v>
      </c>
      <c r="AO35" s="132">
        <f t="shared" si="47"/>
        <v>0</v>
      </c>
      <c r="AP35" s="132">
        <f t="shared" si="47"/>
        <v>0</v>
      </c>
      <c r="AQ35" s="132">
        <f t="shared" si="47"/>
        <v>0</v>
      </c>
      <c r="AR35" s="132">
        <f t="shared" si="44"/>
        <v>0</v>
      </c>
      <c r="AS35" s="132">
        <f t="shared" si="44"/>
        <v>0</v>
      </c>
      <c r="AT35" s="132">
        <f t="shared" si="44"/>
        <v>0</v>
      </c>
      <c r="AU35" s="132">
        <f t="shared" si="44"/>
        <v>0</v>
      </c>
      <c r="AV35" s="132">
        <f t="shared" si="44"/>
        <v>0</v>
      </c>
      <c r="AW35" s="132">
        <f t="shared" si="44"/>
        <v>0</v>
      </c>
      <c r="AX35" s="132">
        <f t="shared" si="44"/>
        <v>0</v>
      </c>
      <c r="AY35" s="132">
        <f t="shared" si="44"/>
        <v>0</v>
      </c>
      <c r="AZ35" s="132">
        <f t="shared" si="44"/>
        <v>0</v>
      </c>
      <c r="BA35" s="132">
        <f t="shared" si="44"/>
        <v>0</v>
      </c>
      <c r="BB35" s="132">
        <f t="shared" si="44"/>
        <v>0</v>
      </c>
      <c r="BC35" s="132">
        <f t="shared" si="44"/>
        <v>0</v>
      </c>
      <c r="BD35" s="132">
        <f t="shared" si="44"/>
        <v>0</v>
      </c>
      <c r="BE35" s="132">
        <f t="shared" si="44"/>
        <v>0</v>
      </c>
      <c r="BF35" s="132">
        <f t="shared" si="44"/>
        <v>0</v>
      </c>
      <c r="BG35" s="132">
        <f t="shared" si="45"/>
        <v>0</v>
      </c>
      <c r="BH35" s="132">
        <f t="shared" si="45"/>
        <v>0</v>
      </c>
      <c r="BI35" s="132">
        <f t="shared" si="45"/>
        <v>0</v>
      </c>
      <c r="BJ35" s="132">
        <f t="shared" si="45"/>
        <v>0</v>
      </c>
      <c r="BK35" s="132">
        <f t="shared" si="45"/>
        <v>0</v>
      </c>
      <c r="BL35" s="132">
        <f t="shared" si="45"/>
        <v>0</v>
      </c>
      <c r="BM35" s="132">
        <f t="shared" si="45"/>
        <v>0</v>
      </c>
      <c r="BN35" s="132">
        <f t="shared" si="45"/>
        <v>0</v>
      </c>
      <c r="BO35" s="132">
        <f t="shared" si="45"/>
        <v>0</v>
      </c>
      <c r="BP35" s="132">
        <f t="shared" si="45"/>
        <v>0</v>
      </c>
      <c r="BQ35" s="132">
        <f t="shared" si="45"/>
        <v>0</v>
      </c>
      <c r="BR35" s="132">
        <f t="shared" si="45"/>
        <v>0</v>
      </c>
      <c r="BS35" s="132">
        <f t="shared" si="45"/>
        <v>0</v>
      </c>
      <c r="BU35" s="132">
        <f t="shared" si="48"/>
        <v>0</v>
      </c>
      <c r="BV35" s="132">
        <f t="shared" si="48"/>
        <v>0</v>
      </c>
      <c r="BW35" s="132">
        <f t="shared" si="48"/>
        <v>0</v>
      </c>
      <c r="BX35" s="132">
        <f t="shared" si="48"/>
        <v>0</v>
      </c>
      <c r="BY35" s="132">
        <f t="shared" si="48"/>
        <v>0</v>
      </c>
      <c r="BZ35" s="132">
        <f t="shared" si="48"/>
        <v>0</v>
      </c>
      <c r="CA35" s="132">
        <f t="shared" si="48"/>
        <v>0</v>
      </c>
      <c r="CB35" s="132">
        <f t="shared" si="48"/>
        <v>0</v>
      </c>
      <c r="CC35" s="132">
        <f t="shared" si="48"/>
        <v>0</v>
      </c>
      <c r="CD35" s="132">
        <f t="shared" si="48"/>
        <v>0</v>
      </c>
      <c r="CE35" s="132">
        <f t="shared" si="48"/>
        <v>0</v>
      </c>
      <c r="CF35" s="132">
        <f t="shared" si="48"/>
        <v>0</v>
      </c>
      <c r="CG35" s="132">
        <f t="shared" si="48"/>
        <v>0</v>
      </c>
      <c r="CH35" s="132">
        <f t="shared" si="48"/>
        <v>0</v>
      </c>
      <c r="CI35" s="132">
        <f t="shared" si="46"/>
        <v>0</v>
      </c>
      <c r="CJ35" s="132">
        <f t="shared" si="46"/>
        <v>0</v>
      </c>
      <c r="CK35" s="132">
        <f t="shared" si="43"/>
        <v>0</v>
      </c>
      <c r="CL35" s="132">
        <f t="shared" si="43"/>
        <v>0</v>
      </c>
      <c r="CM35" s="132">
        <f t="shared" si="43"/>
        <v>0</v>
      </c>
      <c r="CN35" s="132">
        <f t="shared" si="43"/>
        <v>0</v>
      </c>
      <c r="CO35" s="132">
        <f t="shared" si="43"/>
        <v>0</v>
      </c>
      <c r="CP35" s="132">
        <f t="shared" si="43"/>
        <v>0</v>
      </c>
      <c r="CQ35" s="132">
        <f t="shared" si="43"/>
        <v>0</v>
      </c>
      <c r="CR35" s="132">
        <f t="shared" si="43"/>
        <v>0</v>
      </c>
      <c r="CS35" s="132">
        <f t="shared" si="43"/>
        <v>0</v>
      </c>
      <c r="CT35" s="132">
        <f t="shared" si="43"/>
        <v>0</v>
      </c>
      <c r="CU35" s="132">
        <f t="shared" si="43"/>
        <v>0</v>
      </c>
      <c r="CV35" s="132">
        <f t="shared" si="43"/>
        <v>0</v>
      </c>
      <c r="CW35" s="132">
        <f t="shared" si="43"/>
        <v>0</v>
      </c>
      <c r="CX35" s="132">
        <f t="shared" si="43"/>
        <v>0</v>
      </c>
      <c r="CY35" s="132">
        <f t="shared" si="41"/>
        <v>0</v>
      </c>
      <c r="CZ35" s="132">
        <f t="shared" si="41"/>
        <v>0</v>
      </c>
      <c r="DA35" s="132">
        <f t="shared" si="41"/>
        <v>0</v>
      </c>
      <c r="DB35" s="132">
        <f t="shared" si="41"/>
        <v>0</v>
      </c>
      <c r="DC35" s="132">
        <f t="shared" si="41"/>
        <v>0</v>
      </c>
      <c r="DD35" s="132">
        <f t="shared" si="41"/>
        <v>0</v>
      </c>
      <c r="DE35" s="132">
        <f t="shared" si="41"/>
        <v>0</v>
      </c>
      <c r="DF35" s="132">
        <f t="shared" si="41"/>
        <v>0</v>
      </c>
      <c r="DG35" s="132">
        <f t="shared" si="41"/>
        <v>0</v>
      </c>
      <c r="DH35" s="132">
        <f t="shared" si="41"/>
        <v>0</v>
      </c>
      <c r="DI35" s="132">
        <f t="shared" si="41"/>
        <v>0</v>
      </c>
      <c r="DJ35" s="132">
        <f t="shared" si="41"/>
        <v>0</v>
      </c>
      <c r="DK35" s="132">
        <f t="shared" si="41"/>
        <v>0</v>
      </c>
      <c r="DL35" s="132">
        <f t="shared" si="41"/>
        <v>0</v>
      </c>
      <c r="DM35" s="132">
        <f t="shared" si="41"/>
        <v>0</v>
      </c>
      <c r="DN35" s="132">
        <f t="shared" si="41"/>
        <v>0</v>
      </c>
      <c r="DO35" s="132">
        <f t="shared" si="42"/>
        <v>0</v>
      </c>
      <c r="DP35" s="132">
        <f t="shared" si="42"/>
        <v>0</v>
      </c>
      <c r="DQ35" s="132">
        <f t="shared" si="42"/>
        <v>0</v>
      </c>
      <c r="DR35" s="132">
        <f t="shared" si="42"/>
        <v>0</v>
      </c>
      <c r="DS35" s="132">
        <f t="shared" si="42"/>
        <v>0</v>
      </c>
      <c r="DT35" s="132">
        <f t="shared" si="42"/>
        <v>0</v>
      </c>
      <c r="DU35" s="132">
        <f t="shared" si="42"/>
        <v>0</v>
      </c>
      <c r="DV35" s="132">
        <f t="shared" si="42"/>
        <v>0</v>
      </c>
      <c r="DW35" s="132">
        <f t="shared" si="42"/>
        <v>0</v>
      </c>
      <c r="DX35" s="132">
        <f t="shared" si="42"/>
        <v>0</v>
      </c>
      <c r="DY35" s="132">
        <f t="shared" si="42"/>
        <v>0</v>
      </c>
      <c r="DZ35" s="132">
        <f t="shared" si="42"/>
        <v>0</v>
      </c>
      <c r="EA35" s="132">
        <f t="shared" si="42"/>
        <v>0</v>
      </c>
      <c r="EB35" s="132">
        <f t="shared" si="42"/>
        <v>0</v>
      </c>
      <c r="ED35" s="133">
        <f t="shared" si="37"/>
        <v>0</v>
      </c>
      <c r="EE35" s="133">
        <f t="shared" si="37"/>
        <v>0</v>
      </c>
      <c r="EF35" s="133">
        <f t="shared" si="37"/>
        <v>0</v>
      </c>
      <c r="EG35" s="133">
        <f t="shared" si="37"/>
        <v>0</v>
      </c>
      <c r="EH35" s="133">
        <f t="shared" si="37"/>
        <v>0</v>
      </c>
      <c r="EI35" s="133">
        <f t="shared" si="37"/>
        <v>0</v>
      </c>
      <c r="EJ35" s="133">
        <f t="shared" si="37"/>
        <v>0</v>
      </c>
      <c r="EK35" s="133">
        <f t="shared" si="37"/>
        <v>0</v>
      </c>
      <c r="EL35" s="133">
        <f t="shared" si="37"/>
        <v>0</v>
      </c>
      <c r="EM35" s="133">
        <f t="shared" si="37"/>
        <v>0</v>
      </c>
      <c r="EN35" s="133">
        <f t="shared" si="37"/>
        <v>0</v>
      </c>
      <c r="EO35" s="133">
        <f t="shared" si="37"/>
        <v>0</v>
      </c>
      <c r="EP35" s="133">
        <f t="shared" si="37"/>
        <v>0</v>
      </c>
      <c r="EQ35" s="133">
        <f t="shared" si="37"/>
        <v>0</v>
      </c>
      <c r="ER35" s="133">
        <f t="shared" si="37"/>
        <v>0</v>
      </c>
      <c r="ES35" s="133">
        <f t="shared" si="32"/>
        <v>0</v>
      </c>
      <c r="ET35" s="133">
        <f t="shared" si="32"/>
        <v>0</v>
      </c>
      <c r="EU35" s="133">
        <f t="shared" si="32"/>
        <v>0</v>
      </c>
      <c r="EV35" s="133">
        <f t="shared" si="32"/>
        <v>0</v>
      </c>
      <c r="EW35" s="133">
        <f t="shared" si="32"/>
        <v>0</v>
      </c>
      <c r="EX35" s="133">
        <f t="shared" si="32"/>
        <v>0</v>
      </c>
      <c r="EY35" s="133">
        <f t="shared" si="32"/>
        <v>0</v>
      </c>
      <c r="EZ35" s="133">
        <f t="shared" si="32"/>
        <v>0</v>
      </c>
      <c r="FA35" s="133">
        <f t="shared" si="32"/>
        <v>0</v>
      </c>
      <c r="FB35" s="133">
        <f t="shared" si="32"/>
        <v>0</v>
      </c>
      <c r="FC35" s="133">
        <f t="shared" si="32"/>
        <v>0</v>
      </c>
      <c r="FD35" s="133">
        <f t="shared" si="32"/>
        <v>0</v>
      </c>
      <c r="FE35" s="133">
        <f t="shared" si="32"/>
        <v>0</v>
      </c>
      <c r="FF35" s="133">
        <f t="shared" si="32"/>
        <v>0</v>
      </c>
      <c r="FG35" s="133">
        <f t="shared" si="32"/>
        <v>0</v>
      </c>
      <c r="FH35" s="133">
        <f t="shared" si="32"/>
        <v>0</v>
      </c>
      <c r="FI35" s="133">
        <f t="shared" si="33"/>
        <v>0</v>
      </c>
      <c r="FJ35" s="133">
        <f t="shared" si="33"/>
        <v>0</v>
      </c>
      <c r="FK35" s="133">
        <f t="shared" si="33"/>
        <v>0</v>
      </c>
      <c r="FL35" s="133">
        <f t="shared" si="33"/>
        <v>0</v>
      </c>
      <c r="FM35" s="133">
        <f t="shared" si="33"/>
        <v>0</v>
      </c>
      <c r="FN35" s="133">
        <f t="shared" si="33"/>
        <v>0</v>
      </c>
      <c r="FO35" s="133">
        <f t="shared" si="33"/>
        <v>0</v>
      </c>
      <c r="FP35" s="133">
        <f t="shared" si="33"/>
        <v>0</v>
      </c>
      <c r="FQ35" s="133">
        <f t="shared" si="33"/>
        <v>0</v>
      </c>
      <c r="FR35" s="133">
        <f t="shared" si="33"/>
        <v>0</v>
      </c>
      <c r="FS35" s="133">
        <f t="shared" si="33"/>
        <v>0</v>
      </c>
      <c r="FT35" s="133">
        <f t="shared" si="33"/>
        <v>0</v>
      </c>
      <c r="FU35" s="133">
        <f t="shared" si="33"/>
        <v>0</v>
      </c>
      <c r="FV35" s="133">
        <f t="shared" si="33"/>
        <v>0</v>
      </c>
      <c r="FW35" s="133">
        <f t="shared" si="33"/>
        <v>0</v>
      </c>
      <c r="FX35" s="133">
        <f t="shared" si="33"/>
        <v>0</v>
      </c>
      <c r="FY35" s="133">
        <f t="shared" si="38"/>
        <v>0</v>
      </c>
      <c r="FZ35" s="133">
        <f t="shared" si="38"/>
        <v>0</v>
      </c>
      <c r="GA35" s="133">
        <f t="shared" si="38"/>
        <v>0</v>
      </c>
      <c r="GB35" s="133">
        <f t="shared" si="38"/>
        <v>0</v>
      </c>
      <c r="GC35" s="133">
        <f t="shared" si="38"/>
        <v>0</v>
      </c>
      <c r="GD35" s="133">
        <f t="shared" si="38"/>
        <v>0</v>
      </c>
      <c r="GE35" s="133">
        <f t="shared" si="38"/>
        <v>0</v>
      </c>
      <c r="GF35" s="133">
        <f t="shared" si="38"/>
        <v>0</v>
      </c>
      <c r="GG35" s="133">
        <f t="shared" si="38"/>
        <v>0</v>
      </c>
      <c r="GH35" s="133">
        <f t="shared" si="38"/>
        <v>0</v>
      </c>
      <c r="GI35" s="133">
        <f t="shared" si="38"/>
        <v>0</v>
      </c>
      <c r="GJ35" s="133">
        <f t="shared" si="38"/>
        <v>0</v>
      </c>
      <c r="GK35" s="133">
        <f t="shared" si="38"/>
        <v>0</v>
      </c>
      <c r="GN35" s="112">
        <f t="shared" si="39"/>
        <v>0</v>
      </c>
      <c r="GO35" s="112">
        <f t="shared" si="39"/>
        <v>0</v>
      </c>
      <c r="GP35" s="112">
        <f t="shared" si="39"/>
        <v>0</v>
      </c>
      <c r="GQ35" s="112">
        <f t="shared" si="39"/>
        <v>0</v>
      </c>
      <c r="GR35" s="112">
        <f t="shared" si="39"/>
        <v>0</v>
      </c>
      <c r="GS35" s="112">
        <f t="shared" si="39"/>
        <v>0</v>
      </c>
      <c r="GT35" s="112">
        <f t="shared" si="39"/>
        <v>0</v>
      </c>
      <c r="GU35" s="112">
        <f t="shared" si="39"/>
        <v>0</v>
      </c>
      <c r="GV35" s="112">
        <f t="shared" si="39"/>
        <v>0</v>
      </c>
      <c r="GW35" s="112">
        <f t="shared" si="39"/>
        <v>0</v>
      </c>
      <c r="GX35" s="112">
        <f t="shared" si="39"/>
        <v>0</v>
      </c>
      <c r="GY35" s="112">
        <f t="shared" si="39"/>
        <v>0</v>
      </c>
      <c r="GZ35" s="112">
        <f t="shared" si="39"/>
        <v>0</v>
      </c>
      <c r="HA35" s="112">
        <f t="shared" si="39"/>
        <v>0</v>
      </c>
      <c r="HB35" s="112">
        <f t="shared" si="39"/>
        <v>0</v>
      </c>
      <c r="HC35" s="112">
        <f t="shared" si="34"/>
        <v>0</v>
      </c>
      <c r="HD35" s="112">
        <f t="shared" si="34"/>
        <v>0</v>
      </c>
      <c r="HE35" s="112">
        <f t="shared" si="34"/>
        <v>0</v>
      </c>
      <c r="HF35" s="112">
        <f t="shared" si="34"/>
        <v>0</v>
      </c>
      <c r="HG35" s="112">
        <f t="shared" si="34"/>
        <v>0</v>
      </c>
      <c r="HH35" s="112">
        <f t="shared" si="34"/>
        <v>0</v>
      </c>
      <c r="HI35" s="112">
        <f t="shared" si="34"/>
        <v>0</v>
      </c>
      <c r="HJ35" s="112">
        <f t="shared" si="34"/>
        <v>0</v>
      </c>
      <c r="HK35" s="112">
        <f t="shared" si="34"/>
        <v>0</v>
      </c>
      <c r="HL35" s="112">
        <f t="shared" si="34"/>
        <v>0</v>
      </c>
      <c r="HM35" s="112">
        <f t="shared" si="34"/>
        <v>0</v>
      </c>
      <c r="HN35" s="112">
        <f t="shared" si="34"/>
        <v>0</v>
      </c>
      <c r="HO35" s="112">
        <f t="shared" si="34"/>
        <v>0</v>
      </c>
      <c r="HP35" s="112">
        <f t="shared" si="34"/>
        <v>0</v>
      </c>
      <c r="HQ35" s="112">
        <f t="shared" si="34"/>
        <v>0</v>
      </c>
      <c r="HR35" s="112">
        <f t="shared" si="34"/>
        <v>0</v>
      </c>
      <c r="HS35" s="112">
        <f t="shared" si="35"/>
        <v>0</v>
      </c>
      <c r="HT35" s="112">
        <f t="shared" si="35"/>
        <v>0</v>
      </c>
      <c r="HU35" s="112">
        <f t="shared" si="35"/>
        <v>0</v>
      </c>
      <c r="HV35" s="112">
        <f t="shared" si="35"/>
        <v>0</v>
      </c>
      <c r="HW35" s="112">
        <f t="shared" si="35"/>
        <v>0</v>
      </c>
      <c r="HX35" s="112">
        <f t="shared" si="35"/>
        <v>0</v>
      </c>
      <c r="HY35" s="112">
        <f t="shared" si="35"/>
        <v>0</v>
      </c>
      <c r="HZ35" s="112">
        <f t="shared" si="35"/>
        <v>0</v>
      </c>
      <c r="IA35" s="112">
        <f t="shared" si="35"/>
        <v>0</v>
      </c>
      <c r="IB35" s="112">
        <f t="shared" si="35"/>
        <v>0</v>
      </c>
      <c r="IC35" s="112">
        <f t="shared" si="35"/>
        <v>0</v>
      </c>
      <c r="ID35" s="112">
        <f t="shared" si="35"/>
        <v>0</v>
      </c>
      <c r="IE35" s="112">
        <f t="shared" si="35"/>
        <v>0</v>
      </c>
      <c r="IF35" s="112">
        <f t="shared" si="35"/>
        <v>0</v>
      </c>
      <c r="IG35" s="112">
        <f t="shared" si="35"/>
        <v>0</v>
      </c>
      <c r="IH35" s="112">
        <f t="shared" si="40"/>
        <v>0</v>
      </c>
      <c r="II35" s="112">
        <f t="shared" si="40"/>
        <v>0</v>
      </c>
      <c r="IJ35" s="112">
        <f t="shared" si="40"/>
        <v>0</v>
      </c>
      <c r="IK35" s="112">
        <f t="shared" si="40"/>
        <v>0</v>
      </c>
      <c r="IL35" s="112">
        <f t="shared" si="40"/>
        <v>0</v>
      </c>
      <c r="IM35" s="112">
        <f t="shared" si="40"/>
        <v>0</v>
      </c>
      <c r="IN35" s="112">
        <f t="shared" si="40"/>
        <v>0</v>
      </c>
      <c r="IO35" s="112">
        <f t="shared" si="40"/>
        <v>0</v>
      </c>
      <c r="IP35" s="112">
        <f t="shared" si="40"/>
        <v>0</v>
      </c>
      <c r="IQ35" s="112">
        <f t="shared" si="40"/>
        <v>0</v>
      </c>
      <c r="IR35" s="112">
        <f t="shared" si="40"/>
        <v>0</v>
      </c>
      <c r="IS35" s="112">
        <f t="shared" si="40"/>
        <v>0</v>
      </c>
      <c r="IT35" s="112">
        <f t="shared" si="40"/>
        <v>0</v>
      </c>
      <c r="IU35" s="112">
        <f t="shared" si="40"/>
        <v>0</v>
      </c>
    </row>
    <row r="36" spans="1:255" s="107" customFormat="1" ht="15.75" x14ac:dyDescent="0.25">
      <c r="A36" s="195"/>
      <c r="B36" s="124"/>
      <c r="C36" s="124"/>
      <c r="D36" s="125"/>
      <c r="E36" s="126"/>
      <c r="F36" s="127">
        <v>0</v>
      </c>
      <c r="G36" s="126"/>
      <c r="H36" s="126"/>
      <c r="I36" s="126"/>
      <c r="J36" s="130"/>
      <c r="K36" s="131"/>
      <c r="L36" s="132">
        <f t="shared" si="36"/>
        <v>0</v>
      </c>
      <c r="M36" s="132">
        <f t="shared" si="36"/>
        <v>0</v>
      </c>
      <c r="N36" s="132">
        <f t="shared" si="36"/>
        <v>0</v>
      </c>
      <c r="O36" s="132">
        <f t="shared" si="36"/>
        <v>0</v>
      </c>
      <c r="P36" s="132">
        <f t="shared" si="36"/>
        <v>0</v>
      </c>
      <c r="Q36" s="132">
        <f t="shared" si="36"/>
        <v>0</v>
      </c>
      <c r="R36" s="132">
        <f t="shared" si="36"/>
        <v>0</v>
      </c>
      <c r="S36" s="132">
        <f t="shared" si="36"/>
        <v>0</v>
      </c>
      <c r="T36" s="132">
        <f t="shared" si="36"/>
        <v>0</v>
      </c>
      <c r="U36" s="132">
        <f t="shared" si="36"/>
        <v>0</v>
      </c>
      <c r="V36" s="132">
        <f t="shared" si="36"/>
        <v>0</v>
      </c>
      <c r="W36" s="132">
        <f t="shared" si="36"/>
        <v>0</v>
      </c>
      <c r="X36" s="132">
        <f t="shared" si="36"/>
        <v>0</v>
      </c>
      <c r="Y36" s="132">
        <f t="shared" si="36"/>
        <v>0</v>
      </c>
      <c r="Z36" s="132">
        <f t="shared" si="36"/>
        <v>0</v>
      </c>
      <c r="AA36" s="132">
        <f t="shared" si="36"/>
        <v>0</v>
      </c>
      <c r="AB36" s="132">
        <f t="shared" si="47"/>
        <v>0</v>
      </c>
      <c r="AC36" s="132">
        <f t="shared" si="47"/>
        <v>0</v>
      </c>
      <c r="AD36" s="132">
        <f t="shared" si="47"/>
        <v>0</v>
      </c>
      <c r="AE36" s="132">
        <f t="shared" si="47"/>
        <v>0</v>
      </c>
      <c r="AF36" s="132">
        <f t="shared" si="47"/>
        <v>0</v>
      </c>
      <c r="AG36" s="132">
        <f t="shared" si="47"/>
        <v>0</v>
      </c>
      <c r="AH36" s="132">
        <f t="shared" si="47"/>
        <v>0</v>
      </c>
      <c r="AI36" s="132">
        <f t="shared" si="47"/>
        <v>0</v>
      </c>
      <c r="AJ36" s="132">
        <f t="shared" si="47"/>
        <v>0</v>
      </c>
      <c r="AK36" s="132">
        <f t="shared" si="47"/>
        <v>0</v>
      </c>
      <c r="AL36" s="132">
        <f t="shared" si="47"/>
        <v>0</v>
      </c>
      <c r="AM36" s="132">
        <f t="shared" si="47"/>
        <v>0</v>
      </c>
      <c r="AN36" s="132">
        <f t="shared" si="47"/>
        <v>0</v>
      </c>
      <c r="AO36" s="132">
        <f t="shared" si="47"/>
        <v>0</v>
      </c>
      <c r="AP36" s="132">
        <f t="shared" si="47"/>
        <v>0</v>
      </c>
      <c r="AQ36" s="132">
        <f t="shared" si="47"/>
        <v>0</v>
      </c>
      <c r="AR36" s="132">
        <f t="shared" si="44"/>
        <v>0</v>
      </c>
      <c r="AS36" s="132">
        <f t="shared" si="44"/>
        <v>0</v>
      </c>
      <c r="AT36" s="132">
        <f t="shared" si="44"/>
        <v>0</v>
      </c>
      <c r="AU36" s="132">
        <f t="shared" si="44"/>
        <v>0</v>
      </c>
      <c r="AV36" s="132">
        <f t="shared" si="44"/>
        <v>0</v>
      </c>
      <c r="AW36" s="132">
        <f t="shared" si="44"/>
        <v>0</v>
      </c>
      <c r="AX36" s="132">
        <f t="shared" si="44"/>
        <v>0</v>
      </c>
      <c r="AY36" s="132">
        <f t="shared" si="44"/>
        <v>0</v>
      </c>
      <c r="AZ36" s="132">
        <f t="shared" si="44"/>
        <v>0</v>
      </c>
      <c r="BA36" s="132">
        <f t="shared" si="44"/>
        <v>0</v>
      </c>
      <c r="BB36" s="132">
        <f t="shared" si="44"/>
        <v>0</v>
      </c>
      <c r="BC36" s="132">
        <f t="shared" si="44"/>
        <v>0</v>
      </c>
      <c r="BD36" s="132">
        <f t="shared" si="44"/>
        <v>0</v>
      </c>
      <c r="BE36" s="132">
        <f t="shared" si="44"/>
        <v>0</v>
      </c>
      <c r="BF36" s="132">
        <f t="shared" si="44"/>
        <v>0</v>
      </c>
      <c r="BG36" s="132">
        <f t="shared" si="45"/>
        <v>0</v>
      </c>
      <c r="BH36" s="132">
        <f t="shared" si="45"/>
        <v>0</v>
      </c>
      <c r="BI36" s="132">
        <f t="shared" si="45"/>
        <v>0</v>
      </c>
      <c r="BJ36" s="132">
        <f t="shared" si="45"/>
        <v>0</v>
      </c>
      <c r="BK36" s="132">
        <f t="shared" si="45"/>
        <v>0</v>
      </c>
      <c r="BL36" s="132">
        <f t="shared" si="45"/>
        <v>0</v>
      </c>
      <c r="BM36" s="132">
        <f t="shared" si="45"/>
        <v>0</v>
      </c>
      <c r="BN36" s="132">
        <f t="shared" si="45"/>
        <v>0</v>
      </c>
      <c r="BO36" s="132">
        <f t="shared" si="45"/>
        <v>0</v>
      </c>
      <c r="BP36" s="132">
        <f t="shared" si="45"/>
        <v>0</v>
      </c>
      <c r="BQ36" s="132">
        <f t="shared" si="45"/>
        <v>0</v>
      </c>
      <c r="BR36" s="132">
        <f t="shared" si="45"/>
        <v>0</v>
      </c>
      <c r="BS36" s="132">
        <f t="shared" si="45"/>
        <v>0</v>
      </c>
      <c r="BU36" s="132">
        <f t="shared" si="48"/>
        <v>0</v>
      </c>
      <c r="BV36" s="132">
        <f t="shared" si="48"/>
        <v>0</v>
      </c>
      <c r="BW36" s="132">
        <f t="shared" si="48"/>
        <v>0</v>
      </c>
      <c r="BX36" s="132">
        <f t="shared" si="48"/>
        <v>0</v>
      </c>
      <c r="BY36" s="132">
        <f t="shared" si="48"/>
        <v>0</v>
      </c>
      <c r="BZ36" s="132">
        <f t="shared" si="48"/>
        <v>0</v>
      </c>
      <c r="CA36" s="132">
        <f t="shared" si="48"/>
        <v>0</v>
      </c>
      <c r="CB36" s="132">
        <f t="shared" si="48"/>
        <v>0</v>
      </c>
      <c r="CC36" s="132">
        <f t="shared" si="48"/>
        <v>0</v>
      </c>
      <c r="CD36" s="132">
        <f t="shared" si="48"/>
        <v>0</v>
      </c>
      <c r="CE36" s="132">
        <f t="shared" si="48"/>
        <v>0</v>
      </c>
      <c r="CF36" s="132">
        <f t="shared" si="48"/>
        <v>0</v>
      </c>
      <c r="CG36" s="132">
        <f t="shared" si="48"/>
        <v>0</v>
      </c>
      <c r="CH36" s="132">
        <f t="shared" si="48"/>
        <v>0</v>
      </c>
      <c r="CI36" s="132">
        <f t="shared" si="46"/>
        <v>0</v>
      </c>
      <c r="CJ36" s="132">
        <f t="shared" si="46"/>
        <v>0</v>
      </c>
      <c r="CK36" s="132">
        <f t="shared" si="43"/>
        <v>0</v>
      </c>
      <c r="CL36" s="132">
        <f t="shared" si="43"/>
        <v>0</v>
      </c>
      <c r="CM36" s="132">
        <f t="shared" si="43"/>
        <v>0</v>
      </c>
      <c r="CN36" s="132">
        <f t="shared" si="43"/>
        <v>0</v>
      </c>
      <c r="CO36" s="132">
        <f t="shared" si="43"/>
        <v>0</v>
      </c>
      <c r="CP36" s="132">
        <f t="shared" si="43"/>
        <v>0</v>
      </c>
      <c r="CQ36" s="132">
        <f t="shared" si="43"/>
        <v>0</v>
      </c>
      <c r="CR36" s="132">
        <f t="shared" si="43"/>
        <v>0</v>
      </c>
      <c r="CS36" s="132">
        <f t="shared" si="43"/>
        <v>0</v>
      </c>
      <c r="CT36" s="132">
        <f t="shared" si="43"/>
        <v>0</v>
      </c>
      <c r="CU36" s="132">
        <f t="shared" si="43"/>
        <v>0</v>
      </c>
      <c r="CV36" s="132">
        <f t="shared" si="43"/>
        <v>0</v>
      </c>
      <c r="CW36" s="132">
        <f t="shared" si="43"/>
        <v>0</v>
      </c>
      <c r="CX36" s="132">
        <f t="shared" si="43"/>
        <v>0</v>
      </c>
      <c r="CY36" s="132">
        <f t="shared" si="41"/>
        <v>0</v>
      </c>
      <c r="CZ36" s="132">
        <f t="shared" si="41"/>
        <v>0</v>
      </c>
      <c r="DA36" s="132">
        <f t="shared" si="41"/>
        <v>0</v>
      </c>
      <c r="DB36" s="132">
        <f t="shared" si="41"/>
        <v>0</v>
      </c>
      <c r="DC36" s="132">
        <f t="shared" si="41"/>
        <v>0</v>
      </c>
      <c r="DD36" s="132">
        <f t="shared" si="41"/>
        <v>0</v>
      </c>
      <c r="DE36" s="132">
        <f t="shared" si="41"/>
        <v>0</v>
      </c>
      <c r="DF36" s="132">
        <f t="shared" si="41"/>
        <v>0</v>
      </c>
      <c r="DG36" s="132">
        <f t="shared" si="41"/>
        <v>0</v>
      </c>
      <c r="DH36" s="132">
        <f t="shared" si="41"/>
        <v>0</v>
      </c>
      <c r="DI36" s="132">
        <f t="shared" si="41"/>
        <v>0</v>
      </c>
      <c r="DJ36" s="132">
        <f t="shared" si="41"/>
        <v>0</v>
      </c>
      <c r="DK36" s="132">
        <f t="shared" si="41"/>
        <v>0</v>
      </c>
      <c r="DL36" s="132">
        <f t="shared" si="41"/>
        <v>0</v>
      </c>
      <c r="DM36" s="132">
        <f t="shared" si="41"/>
        <v>0</v>
      </c>
      <c r="DN36" s="132">
        <f t="shared" si="41"/>
        <v>0</v>
      </c>
      <c r="DO36" s="132">
        <f t="shared" si="42"/>
        <v>0</v>
      </c>
      <c r="DP36" s="132">
        <f t="shared" si="42"/>
        <v>0</v>
      </c>
      <c r="DQ36" s="132">
        <f t="shared" si="42"/>
        <v>0</v>
      </c>
      <c r="DR36" s="132">
        <f t="shared" si="42"/>
        <v>0</v>
      </c>
      <c r="DS36" s="132">
        <f t="shared" si="42"/>
        <v>0</v>
      </c>
      <c r="DT36" s="132">
        <f t="shared" si="42"/>
        <v>0</v>
      </c>
      <c r="DU36" s="132">
        <f t="shared" si="42"/>
        <v>0</v>
      </c>
      <c r="DV36" s="132">
        <f t="shared" si="42"/>
        <v>0</v>
      </c>
      <c r="DW36" s="132">
        <f t="shared" si="42"/>
        <v>0</v>
      </c>
      <c r="DX36" s="132">
        <f t="shared" si="42"/>
        <v>0</v>
      </c>
      <c r="DY36" s="132">
        <f t="shared" si="42"/>
        <v>0</v>
      </c>
      <c r="DZ36" s="132">
        <f t="shared" si="42"/>
        <v>0</v>
      </c>
      <c r="EA36" s="132">
        <f t="shared" si="42"/>
        <v>0</v>
      </c>
      <c r="EB36" s="132">
        <f t="shared" si="42"/>
        <v>0</v>
      </c>
      <c r="ED36" s="133">
        <f t="shared" si="37"/>
        <v>0</v>
      </c>
      <c r="EE36" s="133">
        <f t="shared" si="37"/>
        <v>0</v>
      </c>
      <c r="EF36" s="133">
        <f t="shared" si="37"/>
        <v>0</v>
      </c>
      <c r="EG36" s="133">
        <f t="shared" si="37"/>
        <v>0</v>
      </c>
      <c r="EH36" s="133">
        <f t="shared" si="37"/>
        <v>0</v>
      </c>
      <c r="EI36" s="133">
        <f t="shared" si="37"/>
        <v>0</v>
      </c>
      <c r="EJ36" s="133">
        <f t="shared" si="37"/>
        <v>0</v>
      </c>
      <c r="EK36" s="133">
        <f t="shared" si="37"/>
        <v>0</v>
      </c>
      <c r="EL36" s="133">
        <f t="shared" si="37"/>
        <v>0</v>
      </c>
      <c r="EM36" s="133">
        <f t="shared" si="37"/>
        <v>0</v>
      </c>
      <c r="EN36" s="133">
        <f t="shared" si="37"/>
        <v>0</v>
      </c>
      <c r="EO36" s="133">
        <f t="shared" si="37"/>
        <v>0</v>
      </c>
      <c r="EP36" s="133">
        <f t="shared" si="37"/>
        <v>0</v>
      </c>
      <c r="EQ36" s="133">
        <f t="shared" si="37"/>
        <v>0</v>
      </c>
      <c r="ER36" s="133">
        <f t="shared" si="37"/>
        <v>0</v>
      </c>
      <c r="ES36" s="133">
        <f t="shared" si="32"/>
        <v>0</v>
      </c>
      <c r="ET36" s="133">
        <f t="shared" si="32"/>
        <v>0</v>
      </c>
      <c r="EU36" s="133">
        <f t="shared" si="32"/>
        <v>0</v>
      </c>
      <c r="EV36" s="133">
        <f t="shared" si="32"/>
        <v>0</v>
      </c>
      <c r="EW36" s="133">
        <f t="shared" si="32"/>
        <v>0</v>
      </c>
      <c r="EX36" s="133">
        <f t="shared" si="32"/>
        <v>0</v>
      </c>
      <c r="EY36" s="133">
        <f t="shared" si="32"/>
        <v>0</v>
      </c>
      <c r="EZ36" s="133">
        <f t="shared" si="32"/>
        <v>0</v>
      </c>
      <c r="FA36" s="133">
        <f t="shared" si="32"/>
        <v>0</v>
      </c>
      <c r="FB36" s="133">
        <f t="shared" si="32"/>
        <v>0</v>
      </c>
      <c r="FC36" s="133">
        <f t="shared" si="32"/>
        <v>0</v>
      </c>
      <c r="FD36" s="133">
        <f t="shared" si="32"/>
        <v>0</v>
      </c>
      <c r="FE36" s="133">
        <f t="shared" si="32"/>
        <v>0</v>
      </c>
      <c r="FF36" s="133">
        <f t="shared" si="32"/>
        <v>0</v>
      </c>
      <c r="FG36" s="133">
        <f t="shared" si="32"/>
        <v>0</v>
      </c>
      <c r="FH36" s="133">
        <f t="shared" si="32"/>
        <v>0</v>
      </c>
      <c r="FI36" s="133">
        <f t="shared" si="33"/>
        <v>0</v>
      </c>
      <c r="FJ36" s="133">
        <f t="shared" si="33"/>
        <v>0</v>
      </c>
      <c r="FK36" s="133">
        <f t="shared" si="33"/>
        <v>0</v>
      </c>
      <c r="FL36" s="133">
        <f t="shared" si="33"/>
        <v>0</v>
      </c>
      <c r="FM36" s="133">
        <f t="shared" si="33"/>
        <v>0</v>
      </c>
      <c r="FN36" s="133">
        <f t="shared" si="33"/>
        <v>0</v>
      </c>
      <c r="FO36" s="133">
        <f t="shared" si="33"/>
        <v>0</v>
      </c>
      <c r="FP36" s="133">
        <f t="shared" si="33"/>
        <v>0</v>
      </c>
      <c r="FQ36" s="133">
        <f t="shared" si="33"/>
        <v>0</v>
      </c>
      <c r="FR36" s="133">
        <f t="shared" si="33"/>
        <v>0</v>
      </c>
      <c r="FS36" s="133">
        <f t="shared" si="33"/>
        <v>0</v>
      </c>
      <c r="FT36" s="133">
        <f t="shared" si="33"/>
        <v>0</v>
      </c>
      <c r="FU36" s="133">
        <f t="shared" si="33"/>
        <v>0</v>
      </c>
      <c r="FV36" s="133">
        <f t="shared" si="33"/>
        <v>0</v>
      </c>
      <c r="FW36" s="133">
        <f t="shared" si="33"/>
        <v>0</v>
      </c>
      <c r="FX36" s="133">
        <f t="shared" si="33"/>
        <v>0</v>
      </c>
      <c r="FY36" s="133">
        <f t="shared" si="38"/>
        <v>0</v>
      </c>
      <c r="FZ36" s="133">
        <f t="shared" si="38"/>
        <v>0</v>
      </c>
      <c r="GA36" s="133">
        <f t="shared" si="38"/>
        <v>0</v>
      </c>
      <c r="GB36" s="133">
        <f t="shared" si="38"/>
        <v>0</v>
      </c>
      <c r="GC36" s="133">
        <f t="shared" si="38"/>
        <v>0</v>
      </c>
      <c r="GD36" s="133">
        <f t="shared" si="38"/>
        <v>0</v>
      </c>
      <c r="GE36" s="133">
        <f t="shared" si="38"/>
        <v>0</v>
      </c>
      <c r="GF36" s="133">
        <f t="shared" si="38"/>
        <v>0</v>
      </c>
      <c r="GG36" s="133">
        <f t="shared" si="38"/>
        <v>0</v>
      </c>
      <c r="GH36" s="133">
        <f t="shared" si="38"/>
        <v>0</v>
      </c>
      <c r="GI36" s="133">
        <f t="shared" si="38"/>
        <v>0</v>
      </c>
      <c r="GJ36" s="133">
        <f t="shared" si="38"/>
        <v>0</v>
      </c>
      <c r="GK36" s="133">
        <f t="shared" si="38"/>
        <v>0</v>
      </c>
      <c r="GN36" s="112">
        <f t="shared" si="39"/>
        <v>0</v>
      </c>
      <c r="GO36" s="112">
        <f t="shared" si="39"/>
        <v>0</v>
      </c>
      <c r="GP36" s="112">
        <f t="shared" si="39"/>
        <v>0</v>
      </c>
      <c r="GQ36" s="112">
        <f t="shared" si="39"/>
        <v>0</v>
      </c>
      <c r="GR36" s="112">
        <f t="shared" si="39"/>
        <v>0</v>
      </c>
      <c r="GS36" s="112">
        <f t="shared" si="39"/>
        <v>0</v>
      </c>
      <c r="GT36" s="112">
        <f t="shared" si="39"/>
        <v>0</v>
      </c>
      <c r="GU36" s="112">
        <f t="shared" si="39"/>
        <v>0</v>
      </c>
      <c r="GV36" s="112">
        <f t="shared" si="39"/>
        <v>0</v>
      </c>
      <c r="GW36" s="112">
        <f t="shared" si="39"/>
        <v>0</v>
      </c>
      <c r="GX36" s="112">
        <f t="shared" si="39"/>
        <v>0</v>
      </c>
      <c r="GY36" s="112">
        <f t="shared" si="39"/>
        <v>0</v>
      </c>
      <c r="GZ36" s="112">
        <f t="shared" si="39"/>
        <v>0</v>
      </c>
      <c r="HA36" s="112">
        <f t="shared" si="39"/>
        <v>0</v>
      </c>
      <c r="HB36" s="112">
        <f t="shared" si="39"/>
        <v>0</v>
      </c>
      <c r="HC36" s="112">
        <f t="shared" si="34"/>
        <v>0</v>
      </c>
      <c r="HD36" s="112">
        <f t="shared" si="34"/>
        <v>0</v>
      </c>
      <c r="HE36" s="112">
        <f t="shared" si="34"/>
        <v>0</v>
      </c>
      <c r="HF36" s="112">
        <f t="shared" si="34"/>
        <v>0</v>
      </c>
      <c r="HG36" s="112">
        <f t="shared" si="34"/>
        <v>0</v>
      </c>
      <c r="HH36" s="112">
        <f t="shared" si="34"/>
        <v>0</v>
      </c>
      <c r="HI36" s="112">
        <f t="shared" si="34"/>
        <v>0</v>
      </c>
      <c r="HJ36" s="112">
        <f t="shared" si="34"/>
        <v>0</v>
      </c>
      <c r="HK36" s="112">
        <f t="shared" si="34"/>
        <v>0</v>
      </c>
      <c r="HL36" s="112">
        <f t="shared" si="34"/>
        <v>0</v>
      </c>
      <c r="HM36" s="112">
        <f t="shared" si="34"/>
        <v>0</v>
      </c>
      <c r="HN36" s="112">
        <f t="shared" si="34"/>
        <v>0</v>
      </c>
      <c r="HO36" s="112">
        <f t="shared" si="34"/>
        <v>0</v>
      </c>
      <c r="HP36" s="112">
        <f t="shared" si="34"/>
        <v>0</v>
      </c>
      <c r="HQ36" s="112">
        <f t="shared" si="34"/>
        <v>0</v>
      </c>
      <c r="HR36" s="112">
        <f t="shared" si="34"/>
        <v>0</v>
      </c>
      <c r="HS36" s="112">
        <f t="shared" si="35"/>
        <v>0</v>
      </c>
      <c r="HT36" s="112">
        <f t="shared" si="35"/>
        <v>0</v>
      </c>
      <c r="HU36" s="112">
        <f t="shared" si="35"/>
        <v>0</v>
      </c>
      <c r="HV36" s="112">
        <f t="shared" si="35"/>
        <v>0</v>
      </c>
      <c r="HW36" s="112">
        <f t="shared" si="35"/>
        <v>0</v>
      </c>
      <c r="HX36" s="112">
        <f t="shared" si="35"/>
        <v>0</v>
      </c>
      <c r="HY36" s="112">
        <f t="shared" si="35"/>
        <v>0</v>
      </c>
      <c r="HZ36" s="112">
        <f t="shared" si="35"/>
        <v>0</v>
      </c>
      <c r="IA36" s="112">
        <f t="shared" si="35"/>
        <v>0</v>
      </c>
      <c r="IB36" s="112">
        <f t="shared" si="35"/>
        <v>0</v>
      </c>
      <c r="IC36" s="112">
        <f t="shared" si="35"/>
        <v>0</v>
      </c>
      <c r="ID36" s="112">
        <f t="shared" si="35"/>
        <v>0</v>
      </c>
      <c r="IE36" s="112">
        <f t="shared" si="35"/>
        <v>0</v>
      </c>
      <c r="IF36" s="112">
        <f t="shared" si="35"/>
        <v>0</v>
      </c>
      <c r="IG36" s="112">
        <f t="shared" si="35"/>
        <v>0</v>
      </c>
      <c r="IH36" s="112">
        <f t="shared" si="40"/>
        <v>0</v>
      </c>
      <c r="II36" s="112">
        <f t="shared" si="40"/>
        <v>0</v>
      </c>
      <c r="IJ36" s="112">
        <f t="shared" si="40"/>
        <v>0</v>
      </c>
      <c r="IK36" s="112">
        <f t="shared" si="40"/>
        <v>0</v>
      </c>
      <c r="IL36" s="112">
        <f t="shared" si="40"/>
        <v>0</v>
      </c>
      <c r="IM36" s="112">
        <f t="shared" si="40"/>
        <v>0</v>
      </c>
      <c r="IN36" s="112">
        <f t="shared" si="40"/>
        <v>0</v>
      </c>
      <c r="IO36" s="112">
        <f t="shared" si="40"/>
        <v>0</v>
      </c>
      <c r="IP36" s="112">
        <f t="shared" si="40"/>
        <v>0</v>
      </c>
      <c r="IQ36" s="112">
        <f t="shared" si="40"/>
        <v>0</v>
      </c>
      <c r="IR36" s="112">
        <f t="shared" si="40"/>
        <v>0</v>
      </c>
      <c r="IS36" s="112">
        <f t="shared" si="40"/>
        <v>0</v>
      </c>
      <c r="IT36" s="112">
        <f t="shared" si="40"/>
        <v>0</v>
      </c>
      <c r="IU36" s="112">
        <f t="shared" si="40"/>
        <v>0</v>
      </c>
    </row>
    <row r="37" spans="1:255" s="107" customFormat="1" ht="15.75" x14ac:dyDescent="0.25">
      <c r="A37" s="196"/>
      <c r="B37" s="134"/>
      <c r="C37" s="134"/>
      <c r="D37" s="135"/>
      <c r="E37" s="136"/>
      <c r="F37" s="137">
        <v>0</v>
      </c>
      <c r="G37" s="136"/>
      <c r="H37" s="136"/>
      <c r="I37" s="136"/>
      <c r="J37" s="138"/>
      <c r="K37" s="131"/>
      <c r="L37" s="132">
        <f t="shared" si="36"/>
        <v>0</v>
      </c>
      <c r="M37" s="132">
        <f t="shared" si="36"/>
        <v>0</v>
      </c>
      <c r="N37" s="132">
        <f t="shared" si="36"/>
        <v>0</v>
      </c>
      <c r="O37" s="132">
        <f t="shared" si="36"/>
        <v>0</v>
      </c>
      <c r="P37" s="132">
        <f t="shared" si="36"/>
        <v>0</v>
      </c>
      <c r="Q37" s="132">
        <f t="shared" si="36"/>
        <v>0</v>
      </c>
      <c r="R37" s="132">
        <f t="shared" si="36"/>
        <v>0</v>
      </c>
      <c r="S37" s="132">
        <f t="shared" si="36"/>
        <v>0</v>
      </c>
      <c r="T37" s="132">
        <f t="shared" si="36"/>
        <v>0</v>
      </c>
      <c r="U37" s="132">
        <f t="shared" si="36"/>
        <v>0</v>
      </c>
      <c r="V37" s="132">
        <f t="shared" si="36"/>
        <v>0</v>
      </c>
      <c r="W37" s="132">
        <f t="shared" si="36"/>
        <v>0</v>
      </c>
      <c r="X37" s="132">
        <f t="shared" si="36"/>
        <v>0</v>
      </c>
      <c r="Y37" s="132">
        <f t="shared" si="36"/>
        <v>0</v>
      </c>
      <c r="Z37" s="132">
        <f t="shared" si="36"/>
        <v>0</v>
      </c>
      <c r="AA37" s="132">
        <f t="shared" si="36"/>
        <v>0</v>
      </c>
      <c r="AB37" s="132">
        <f t="shared" si="47"/>
        <v>0</v>
      </c>
      <c r="AC37" s="132">
        <f t="shared" si="47"/>
        <v>0</v>
      </c>
      <c r="AD37" s="132">
        <f t="shared" si="47"/>
        <v>0</v>
      </c>
      <c r="AE37" s="132">
        <f t="shared" si="47"/>
        <v>0</v>
      </c>
      <c r="AF37" s="132">
        <f t="shared" si="47"/>
        <v>0</v>
      </c>
      <c r="AG37" s="132">
        <f t="shared" si="47"/>
        <v>0</v>
      </c>
      <c r="AH37" s="132">
        <f t="shared" si="47"/>
        <v>0</v>
      </c>
      <c r="AI37" s="132">
        <f t="shared" si="47"/>
        <v>0</v>
      </c>
      <c r="AJ37" s="132">
        <f t="shared" si="47"/>
        <v>0</v>
      </c>
      <c r="AK37" s="132">
        <f t="shared" si="47"/>
        <v>0</v>
      </c>
      <c r="AL37" s="132">
        <f t="shared" si="47"/>
        <v>0</v>
      </c>
      <c r="AM37" s="132">
        <f t="shared" si="47"/>
        <v>0</v>
      </c>
      <c r="AN37" s="132">
        <f t="shared" si="47"/>
        <v>0</v>
      </c>
      <c r="AO37" s="132">
        <f t="shared" si="47"/>
        <v>0</v>
      </c>
      <c r="AP37" s="132">
        <f t="shared" si="47"/>
        <v>0</v>
      </c>
      <c r="AQ37" s="132">
        <f t="shared" si="47"/>
        <v>0</v>
      </c>
      <c r="AR37" s="132">
        <f t="shared" si="44"/>
        <v>0</v>
      </c>
      <c r="AS37" s="132">
        <f t="shared" si="44"/>
        <v>0</v>
      </c>
      <c r="AT37" s="132">
        <f t="shared" si="44"/>
        <v>0</v>
      </c>
      <c r="AU37" s="132">
        <f t="shared" si="44"/>
        <v>0</v>
      </c>
      <c r="AV37" s="132">
        <f t="shared" si="44"/>
        <v>0</v>
      </c>
      <c r="AW37" s="132">
        <f t="shared" si="44"/>
        <v>0</v>
      </c>
      <c r="AX37" s="132">
        <f t="shared" si="44"/>
        <v>0</v>
      </c>
      <c r="AY37" s="132">
        <f t="shared" si="44"/>
        <v>0</v>
      </c>
      <c r="AZ37" s="132">
        <f t="shared" si="44"/>
        <v>0</v>
      </c>
      <c r="BA37" s="132">
        <f t="shared" si="44"/>
        <v>0</v>
      </c>
      <c r="BB37" s="132">
        <f t="shared" si="44"/>
        <v>0</v>
      </c>
      <c r="BC37" s="132">
        <f t="shared" si="44"/>
        <v>0</v>
      </c>
      <c r="BD37" s="132">
        <f t="shared" si="44"/>
        <v>0</v>
      </c>
      <c r="BE37" s="132">
        <f t="shared" si="44"/>
        <v>0</v>
      </c>
      <c r="BF37" s="132">
        <f t="shared" si="44"/>
        <v>0</v>
      </c>
      <c r="BG37" s="132">
        <f t="shared" si="45"/>
        <v>0</v>
      </c>
      <c r="BH37" s="132">
        <f t="shared" si="45"/>
        <v>0</v>
      </c>
      <c r="BI37" s="132">
        <f t="shared" si="45"/>
        <v>0</v>
      </c>
      <c r="BJ37" s="132">
        <f t="shared" si="45"/>
        <v>0</v>
      </c>
      <c r="BK37" s="132">
        <f t="shared" si="45"/>
        <v>0</v>
      </c>
      <c r="BL37" s="132">
        <f t="shared" si="45"/>
        <v>0</v>
      </c>
      <c r="BM37" s="132">
        <f t="shared" si="45"/>
        <v>0</v>
      </c>
      <c r="BN37" s="132">
        <f t="shared" si="45"/>
        <v>0</v>
      </c>
      <c r="BO37" s="132">
        <f t="shared" si="45"/>
        <v>0</v>
      </c>
      <c r="BP37" s="132">
        <f t="shared" si="45"/>
        <v>0</v>
      </c>
      <c r="BQ37" s="132">
        <f t="shared" si="45"/>
        <v>0</v>
      </c>
      <c r="BR37" s="132">
        <f t="shared" si="45"/>
        <v>0</v>
      </c>
      <c r="BS37" s="132">
        <f t="shared" si="45"/>
        <v>0</v>
      </c>
      <c r="BU37" s="132">
        <f t="shared" si="48"/>
        <v>0</v>
      </c>
      <c r="BV37" s="132">
        <f t="shared" si="48"/>
        <v>0</v>
      </c>
      <c r="BW37" s="132">
        <f t="shared" si="48"/>
        <v>0</v>
      </c>
      <c r="BX37" s="132">
        <f t="shared" si="48"/>
        <v>0</v>
      </c>
      <c r="BY37" s="132">
        <f t="shared" si="48"/>
        <v>0</v>
      </c>
      <c r="BZ37" s="132">
        <f t="shared" si="48"/>
        <v>0</v>
      </c>
      <c r="CA37" s="132">
        <f t="shared" si="48"/>
        <v>0</v>
      </c>
      <c r="CB37" s="132">
        <f t="shared" si="48"/>
        <v>0</v>
      </c>
      <c r="CC37" s="132">
        <f t="shared" si="48"/>
        <v>0</v>
      </c>
      <c r="CD37" s="132">
        <f t="shared" si="48"/>
        <v>0</v>
      </c>
      <c r="CE37" s="132">
        <f t="shared" si="48"/>
        <v>0</v>
      </c>
      <c r="CF37" s="132">
        <f t="shared" si="48"/>
        <v>0</v>
      </c>
      <c r="CG37" s="132">
        <f t="shared" si="48"/>
        <v>0</v>
      </c>
      <c r="CH37" s="132">
        <f t="shared" si="48"/>
        <v>0</v>
      </c>
      <c r="CI37" s="132">
        <f t="shared" si="46"/>
        <v>0</v>
      </c>
      <c r="CJ37" s="132">
        <f t="shared" si="46"/>
        <v>0</v>
      </c>
      <c r="CK37" s="132">
        <f t="shared" si="43"/>
        <v>0</v>
      </c>
      <c r="CL37" s="132">
        <f t="shared" si="43"/>
        <v>0</v>
      </c>
      <c r="CM37" s="132">
        <f t="shared" si="43"/>
        <v>0</v>
      </c>
      <c r="CN37" s="132">
        <f t="shared" si="43"/>
        <v>0</v>
      </c>
      <c r="CO37" s="132">
        <f t="shared" si="43"/>
        <v>0</v>
      </c>
      <c r="CP37" s="132">
        <f t="shared" si="43"/>
        <v>0</v>
      </c>
      <c r="CQ37" s="132">
        <f t="shared" si="43"/>
        <v>0</v>
      </c>
      <c r="CR37" s="132">
        <f t="shared" si="43"/>
        <v>0</v>
      </c>
      <c r="CS37" s="132">
        <f t="shared" si="43"/>
        <v>0</v>
      </c>
      <c r="CT37" s="132">
        <f t="shared" si="43"/>
        <v>0</v>
      </c>
      <c r="CU37" s="132">
        <f t="shared" si="43"/>
        <v>0</v>
      </c>
      <c r="CV37" s="132">
        <f t="shared" si="43"/>
        <v>0</v>
      </c>
      <c r="CW37" s="132">
        <f t="shared" si="43"/>
        <v>0</v>
      </c>
      <c r="CX37" s="132">
        <f t="shared" si="43"/>
        <v>0</v>
      </c>
      <c r="CY37" s="132">
        <f t="shared" si="41"/>
        <v>0</v>
      </c>
      <c r="CZ37" s="132">
        <f t="shared" si="41"/>
        <v>0</v>
      </c>
      <c r="DA37" s="132">
        <f t="shared" si="41"/>
        <v>0</v>
      </c>
      <c r="DB37" s="132">
        <f t="shared" si="41"/>
        <v>0</v>
      </c>
      <c r="DC37" s="132">
        <f t="shared" si="41"/>
        <v>0</v>
      </c>
      <c r="DD37" s="132">
        <f t="shared" si="41"/>
        <v>0</v>
      </c>
      <c r="DE37" s="132">
        <f t="shared" si="41"/>
        <v>0</v>
      </c>
      <c r="DF37" s="132">
        <f t="shared" si="41"/>
        <v>0</v>
      </c>
      <c r="DG37" s="132">
        <f t="shared" si="41"/>
        <v>0</v>
      </c>
      <c r="DH37" s="132">
        <f t="shared" si="41"/>
        <v>0</v>
      </c>
      <c r="DI37" s="132">
        <f t="shared" si="41"/>
        <v>0</v>
      </c>
      <c r="DJ37" s="132">
        <f t="shared" si="41"/>
        <v>0</v>
      </c>
      <c r="DK37" s="132">
        <f t="shared" si="41"/>
        <v>0</v>
      </c>
      <c r="DL37" s="132">
        <f t="shared" si="41"/>
        <v>0</v>
      </c>
      <c r="DM37" s="132">
        <f t="shared" si="41"/>
        <v>0</v>
      </c>
      <c r="DN37" s="132">
        <f t="shared" si="41"/>
        <v>0</v>
      </c>
      <c r="DO37" s="132">
        <f t="shared" si="42"/>
        <v>0</v>
      </c>
      <c r="DP37" s="132">
        <f t="shared" si="42"/>
        <v>0</v>
      </c>
      <c r="DQ37" s="132">
        <f t="shared" si="42"/>
        <v>0</v>
      </c>
      <c r="DR37" s="132">
        <f t="shared" si="42"/>
        <v>0</v>
      </c>
      <c r="DS37" s="132">
        <f t="shared" si="42"/>
        <v>0</v>
      </c>
      <c r="DT37" s="132">
        <f t="shared" si="42"/>
        <v>0</v>
      </c>
      <c r="DU37" s="132">
        <f t="shared" si="42"/>
        <v>0</v>
      </c>
      <c r="DV37" s="132">
        <f t="shared" si="42"/>
        <v>0</v>
      </c>
      <c r="DW37" s="132">
        <f t="shared" si="42"/>
        <v>0</v>
      </c>
      <c r="DX37" s="132">
        <f t="shared" si="42"/>
        <v>0</v>
      </c>
      <c r="DY37" s="132">
        <f t="shared" si="42"/>
        <v>0</v>
      </c>
      <c r="DZ37" s="132">
        <f t="shared" si="42"/>
        <v>0</v>
      </c>
      <c r="EA37" s="132">
        <f t="shared" si="42"/>
        <v>0</v>
      </c>
      <c r="EB37" s="132">
        <f t="shared" si="42"/>
        <v>0</v>
      </c>
      <c r="ED37" s="133">
        <f t="shared" si="37"/>
        <v>0</v>
      </c>
      <c r="EE37" s="133">
        <f t="shared" si="37"/>
        <v>0</v>
      </c>
      <c r="EF37" s="133">
        <f t="shared" si="37"/>
        <v>0</v>
      </c>
      <c r="EG37" s="133">
        <f t="shared" si="37"/>
        <v>0</v>
      </c>
      <c r="EH37" s="133">
        <f t="shared" si="37"/>
        <v>0</v>
      </c>
      <c r="EI37" s="133">
        <f t="shared" si="37"/>
        <v>0</v>
      </c>
      <c r="EJ37" s="133">
        <f t="shared" si="37"/>
        <v>0</v>
      </c>
      <c r="EK37" s="133">
        <f t="shared" si="37"/>
        <v>0</v>
      </c>
      <c r="EL37" s="133">
        <f t="shared" si="37"/>
        <v>0</v>
      </c>
      <c r="EM37" s="133">
        <f t="shared" si="37"/>
        <v>0</v>
      </c>
      <c r="EN37" s="133">
        <f t="shared" si="37"/>
        <v>0</v>
      </c>
      <c r="EO37" s="133">
        <f t="shared" si="37"/>
        <v>0</v>
      </c>
      <c r="EP37" s="133">
        <f t="shared" si="37"/>
        <v>0</v>
      </c>
      <c r="EQ37" s="133">
        <f t="shared" si="37"/>
        <v>0</v>
      </c>
      <c r="ER37" s="133">
        <f t="shared" si="37"/>
        <v>0</v>
      </c>
      <c r="ES37" s="133">
        <f t="shared" si="32"/>
        <v>0</v>
      </c>
      <c r="ET37" s="133">
        <f t="shared" si="32"/>
        <v>0</v>
      </c>
      <c r="EU37" s="133">
        <f t="shared" si="32"/>
        <v>0</v>
      </c>
      <c r="EV37" s="133">
        <f t="shared" si="32"/>
        <v>0</v>
      </c>
      <c r="EW37" s="133">
        <f t="shared" si="32"/>
        <v>0</v>
      </c>
      <c r="EX37" s="133">
        <f t="shared" si="32"/>
        <v>0</v>
      </c>
      <c r="EY37" s="133">
        <f t="shared" si="32"/>
        <v>0</v>
      </c>
      <c r="EZ37" s="133">
        <f t="shared" si="32"/>
        <v>0</v>
      </c>
      <c r="FA37" s="133">
        <f t="shared" si="32"/>
        <v>0</v>
      </c>
      <c r="FB37" s="133">
        <f t="shared" si="32"/>
        <v>0</v>
      </c>
      <c r="FC37" s="133">
        <f t="shared" si="32"/>
        <v>0</v>
      </c>
      <c r="FD37" s="133">
        <f t="shared" si="32"/>
        <v>0</v>
      </c>
      <c r="FE37" s="133">
        <f t="shared" si="32"/>
        <v>0</v>
      </c>
      <c r="FF37" s="133">
        <f t="shared" si="32"/>
        <v>0</v>
      </c>
      <c r="FG37" s="133">
        <f t="shared" si="32"/>
        <v>0</v>
      </c>
      <c r="FH37" s="133">
        <f t="shared" si="32"/>
        <v>0</v>
      </c>
      <c r="FI37" s="133">
        <f t="shared" si="33"/>
        <v>0</v>
      </c>
      <c r="FJ37" s="133">
        <f t="shared" si="33"/>
        <v>0</v>
      </c>
      <c r="FK37" s="133">
        <f t="shared" si="33"/>
        <v>0</v>
      </c>
      <c r="FL37" s="133">
        <f t="shared" si="33"/>
        <v>0</v>
      </c>
      <c r="FM37" s="133">
        <f t="shared" si="33"/>
        <v>0</v>
      </c>
      <c r="FN37" s="133">
        <f t="shared" si="33"/>
        <v>0</v>
      </c>
      <c r="FO37" s="133">
        <f t="shared" si="33"/>
        <v>0</v>
      </c>
      <c r="FP37" s="133">
        <f t="shared" si="33"/>
        <v>0</v>
      </c>
      <c r="FQ37" s="133">
        <f t="shared" si="33"/>
        <v>0</v>
      </c>
      <c r="FR37" s="133">
        <f t="shared" si="33"/>
        <v>0</v>
      </c>
      <c r="FS37" s="133">
        <f t="shared" si="33"/>
        <v>0</v>
      </c>
      <c r="FT37" s="133">
        <f t="shared" si="33"/>
        <v>0</v>
      </c>
      <c r="FU37" s="133">
        <f t="shared" si="33"/>
        <v>0</v>
      </c>
      <c r="FV37" s="133">
        <f t="shared" si="33"/>
        <v>0</v>
      </c>
      <c r="FW37" s="133">
        <f t="shared" si="33"/>
        <v>0</v>
      </c>
      <c r="FX37" s="133">
        <f t="shared" si="33"/>
        <v>0</v>
      </c>
      <c r="FY37" s="133">
        <f t="shared" si="38"/>
        <v>0</v>
      </c>
      <c r="FZ37" s="133">
        <f t="shared" si="38"/>
        <v>0</v>
      </c>
      <c r="GA37" s="133">
        <f t="shared" si="38"/>
        <v>0</v>
      </c>
      <c r="GB37" s="133">
        <f t="shared" si="38"/>
        <v>0</v>
      </c>
      <c r="GC37" s="133">
        <f t="shared" si="38"/>
        <v>0</v>
      </c>
      <c r="GD37" s="133">
        <f t="shared" si="38"/>
        <v>0</v>
      </c>
      <c r="GE37" s="133">
        <f t="shared" si="38"/>
        <v>0</v>
      </c>
      <c r="GF37" s="133">
        <f t="shared" si="38"/>
        <v>0</v>
      </c>
      <c r="GG37" s="133">
        <f t="shared" si="38"/>
        <v>0</v>
      </c>
      <c r="GH37" s="133">
        <f t="shared" si="38"/>
        <v>0</v>
      </c>
      <c r="GI37" s="133">
        <f t="shared" si="38"/>
        <v>0</v>
      </c>
      <c r="GJ37" s="133">
        <f t="shared" si="38"/>
        <v>0</v>
      </c>
      <c r="GK37" s="133">
        <f t="shared" si="38"/>
        <v>0</v>
      </c>
      <c r="GN37" s="112">
        <f t="shared" si="39"/>
        <v>0</v>
      </c>
      <c r="GO37" s="112">
        <f t="shared" si="39"/>
        <v>0</v>
      </c>
      <c r="GP37" s="112">
        <f t="shared" si="39"/>
        <v>0</v>
      </c>
      <c r="GQ37" s="112">
        <f t="shared" si="39"/>
        <v>0</v>
      </c>
      <c r="GR37" s="112">
        <f t="shared" si="39"/>
        <v>0</v>
      </c>
      <c r="GS37" s="112">
        <f t="shared" si="39"/>
        <v>0</v>
      </c>
      <c r="GT37" s="112">
        <f t="shared" si="39"/>
        <v>0</v>
      </c>
      <c r="GU37" s="112">
        <f t="shared" si="39"/>
        <v>0</v>
      </c>
      <c r="GV37" s="112">
        <f t="shared" si="39"/>
        <v>0</v>
      </c>
      <c r="GW37" s="112">
        <f t="shared" si="39"/>
        <v>0</v>
      </c>
      <c r="GX37" s="112">
        <f t="shared" si="39"/>
        <v>0</v>
      </c>
      <c r="GY37" s="112">
        <f t="shared" si="39"/>
        <v>0</v>
      </c>
      <c r="GZ37" s="112">
        <f t="shared" si="39"/>
        <v>0</v>
      </c>
      <c r="HA37" s="112">
        <f t="shared" si="39"/>
        <v>0</v>
      </c>
      <c r="HB37" s="112">
        <f t="shared" si="39"/>
        <v>0</v>
      </c>
      <c r="HC37" s="112">
        <f t="shared" si="34"/>
        <v>0</v>
      </c>
      <c r="HD37" s="112">
        <f t="shared" si="34"/>
        <v>0</v>
      </c>
      <c r="HE37" s="112">
        <f t="shared" si="34"/>
        <v>0</v>
      </c>
      <c r="HF37" s="112">
        <f t="shared" si="34"/>
        <v>0</v>
      </c>
      <c r="HG37" s="112">
        <f t="shared" si="34"/>
        <v>0</v>
      </c>
      <c r="HH37" s="112">
        <f t="shared" si="34"/>
        <v>0</v>
      </c>
      <c r="HI37" s="112">
        <f t="shared" si="34"/>
        <v>0</v>
      </c>
      <c r="HJ37" s="112">
        <f t="shared" si="34"/>
        <v>0</v>
      </c>
      <c r="HK37" s="112">
        <f t="shared" si="34"/>
        <v>0</v>
      </c>
      <c r="HL37" s="112">
        <f t="shared" si="34"/>
        <v>0</v>
      </c>
      <c r="HM37" s="112">
        <f t="shared" si="34"/>
        <v>0</v>
      </c>
      <c r="HN37" s="112">
        <f t="shared" si="34"/>
        <v>0</v>
      </c>
      <c r="HO37" s="112">
        <f t="shared" si="34"/>
        <v>0</v>
      </c>
      <c r="HP37" s="112">
        <f t="shared" si="34"/>
        <v>0</v>
      </c>
      <c r="HQ37" s="112">
        <f t="shared" si="34"/>
        <v>0</v>
      </c>
      <c r="HR37" s="112">
        <f t="shared" si="34"/>
        <v>0</v>
      </c>
      <c r="HS37" s="112">
        <f t="shared" si="35"/>
        <v>0</v>
      </c>
      <c r="HT37" s="112">
        <f t="shared" si="35"/>
        <v>0</v>
      </c>
      <c r="HU37" s="112">
        <f t="shared" si="35"/>
        <v>0</v>
      </c>
      <c r="HV37" s="112">
        <f t="shared" si="35"/>
        <v>0</v>
      </c>
      <c r="HW37" s="112">
        <f t="shared" si="35"/>
        <v>0</v>
      </c>
      <c r="HX37" s="112">
        <f t="shared" si="35"/>
        <v>0</v>
      </c>
      <c r="HY37" s="112">
        <f t="shared" si="35"/>
        <v>0</v>
      </c>
      <c r="HZ37" s="112">
        <f t="shared" si="35"/>
        <v>0</v>
      </c>
      <c r="IA37" s="112">
        <f t="shared" si="35"/>
        <v>0</v>
      </c>
      <c r="IB37" s="112">
        <f t="shared" si="35"/>
        <v>0</v>
      </c>
      <c r="IC37" s="112">
        <f t="shared" si="35"/>
        <v>0</v>
      </c>
      <c r="ID37" s="112">
        <f t="shared" si="35"/>
        <v>0</v>
      </c>
      <c r="IE37" s="112">
        <f t="shared" si="35"/>
        <v>0</v>
      </c>
      <c r="IF37" s="112">
        <f t="shared" si="35"/>
        <v>0</v>
      </c>
      <c r="IG37" s="112">
        <f t="shared" si="35"/>
        <v>0</v>
      </c>
      <c r="IH37" s="112">
        <f t="shared" si="40"/>
        <v>0</v>
      </c>
      <c r="II37" s="112">
        <f t="shared" si="40"/>
        <v>0</v>
      </c>
      <c r="IJ37" s="112">
        <f t="shared" si="40"/>
        <v>0</v>
      </c>
      <c r="IK37" s="112">
        <f t="shared" si="40"/>
        <v>0</v>
      </c>
      <c r="IL37" s="112">
        <f t="shared" si="40"/>
        <v>0</v>
      </c>
      <c r="IM37" s="112">
        <f t="shared" si="40"/>
        <v>0</v>
      </c>
      <c r="IN37" s="112">
        <f t="shared" si="40"/>
        <v>0</v>
      </c>
      <c r="IO37" s="112">
        <f t="shared" si="40"/>
        <v>0</v>
      </c>
      <c r="IP37" s="112">
        <f t="shared" si="40"/>
        <v>0</v>
      </c>
      <c r="IQ37" s="112">
        <f t="shared" si="40"/>
        <v>0</v>
      </c>
      <c r="IR37" s="112">
        <f t="shared" si="40"/>
        <v>0</v>
      </c>
      <c r="IS37" s="112">
        <f t="shared" si="40"/>
        <v>0</v>
      </c>
      <c r="IT37" s="112">
        <f t="shared" si="40"/>
        <v>0</v>
      </c>
      <c r="IU37" s="112">
        <f t="shared" si="40"/>
        <v>0</v>
      </c>
    </row>
    <row r="38" spans="1:255" s="107" customFormat="1" ht="15.75" x14ac:dyDescent="0.25">
      <c r="B38" s="139"/>
      <c r="C38" s="139"/>
      <c r="D38" s="139"/>
      <c r="E38" s="140"/>
      <c r="F38" s="140"/>
      <c r="G38" s="140"/>
      <c r="H38" s="140"/>
      <c r="I38" s="131"/>
      <c r="J38" s="131"/>
      <c r="K38" s="131"/>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D38" s="133"/>
      <c r="EE38" s="133"/>
      <c r="EF38" s="133"/>
      <c r="EG38" s="133"/>
      <c r="EH38" s="133"/>
      <c r="EI38" s="133"/>
      <c r="EJ38" s="133"/>
      <c r="EK38" s="133"/>
      <c r="EL38" s="133"/>
      <c r="EM38" s="133"/>
      <c r="EN38" s="133"/>
      <c r="EO38" s="133"/>
      <c r="EP38" s="133"/>
      <c r="EQ38" s="133"/>
      <c r="ER38" s="133"/>
      <c r="ES38" s="133"/>
      <c r="ET38" s="133"/>
      <c r="EU38" s="133"/>
      <c r="EV38" s="133"/>
      <c r="EW38" s="133"/>
      <c r="EX38" s="133"/>
      <c r="EY38" s="133"/>
      <c r="EZ38" s="133"/>
      <c r="FA38" s="133"/>
      <c r="FB38" s="133"/>
      <c r="FC38" s="133"/>
      <c r="FD38" s="133"/>
      <c r="FE38" s="133"/>
      <c r="FF38" s="133"/>
      <c r="FG38" s="133"/>
      <c r="FH38" s="133"/>
      <c r="FI38" s="133"/>
      <c r="FJ38" s="133"/>
      <c r="FK38" s="133"/>
      <c r="FL38" s="133"/>
      <c r="FM38" s="133"/>
      <c r="FN38" s="133"/>
      <c r="FO38" s="133"/>
      <c r="FP38" s="133"/>
      <c r="FQ38" s="133"/>
      <c r="FR38" s="133"/>
      <c r="FS38" s="133"/>
      <c r="FT38" s="133"/>
      <c r="FU38" s="133"/>
      <c r="FV38" s="133"/>
      <c r="FW38" s="133"/>
      <c r="FX38" s="133"/>
      <c r="FY38" s="133"/>
      <c r="FZ38" s="133"/>
      <c r="GA38" s="133"/>
      <c r="GB38" s="133"/>
      <c r="GC38" s="133"/>
      <c r="GD38" s="133"/>
      <c r="GE38" s="133"/>
      <c r="GF38" s="133"/>
      <c r="GG38" s="133"/>
      <c r="GH38" s="133"/>
      <c r="GI38" s="133"/>
      <c r="GJ38" s="133"/>
      <c r="GK38" s="133"/>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row>
    <row r="39" spans="1:255" s="108" customFormat="1" ht="15.75" x14ac:dyDescent="0.25">
      <c r="C39" s="141"/>
      <c r="D39" s="141"/>
      <c r="E39" s="142"/>
      <c r="F39" s="142"/>
      <c r="G39" s="142"/>
      <c r="H39" s="142"/>
      <c r="I39" s="143"/>
      <c r="J39" s="141" t="s">
        <v>163</v>
      </c>
      <c r="K39" s="143"/>
      <c r="L39" s="144">
        <f t="shared" ref="L39:BF39" si="49">SUM(L12:L38)</f>
        <v>64457.280821917819</v>
      </c>
      <c r="M39" s="144">
        <f t="shared" si="49"/>
        <v>60298.746575342469</v>
      </c>
      <c r="N39" s="144">
        <f t="shared" si="49"/>
        <v>64457.280821917819</v>
      </c>
      <c r="O39" s="144">
        <f t="shared" si="49"/>
        <v>62378.01369863013</v>
      </c>
      <c r="P39" s="144">
        <f t="shared" si="49"/>
        <v>64457.280821917819</v>
      </c>
      <c r="Q39" s="144">
        <f t="shared" si="49"/>
        <v>62378.01369863013</v>
      </c>
      <c r="R39" s="144">
        <f t="shared" si="49"/>
        <v>64457.280821917819</v>
      </c>
      <c r="S39" s="144">
        <f t="shared" si="49"/>
        <v>64457.280821917819</v>
      </c>
      <c r="T39" s="144">
        <f t="shared" si="49"/>
        <v>62378.01369863013</v>
      </c>
      <c r="U39" s="144">
        <f t="shared" si="49"/>
        <v>64457.280821917819</v>
      </c>
      <c r="V39" s="144">
        <f t="shared" si="49"/>
        <v>62378.01369863013</v>
      </c>
      <c r="W39" s="144">
        <f t="shared" si="49"/>
        <v>64457.280821917819</v>
      </c>
      <c r="X39" s="144">
        <f t="shared" si="49"/>
        <v>64457.280821917819</v>
      </c>
      <c r="Y39" s="144">
        <f t="shared" si="49"/>
        <v>58219.479452054788</v>
      </c>
      <c r="Z39" s="144">
        <f t="shared" si="49"/>
        <v>64457.280821917819</v>
      </c>
      <c r="AA39" s="144">
        <f t="shared" si="49"/>
        <v>62378.01369863013</v>
      </c>
      <c r="AB39" s="144">
        <f t="shared" si="49"/>
        <v>64457.280821917819</v>
      </c>
      <c r="AC39" s="144">
        <f t="shared" si="49"/>
        <v>62378.01369863013</v>
      </c>
      <c r="AD39" s="144">
        <f t="shared" si="49"/>
        <v>64457.280821917819</v>
      </c>
      <c r="AE39" s="144">
        <f t="shared" si="49"/>
        <v>64457.280821917819</v>
      </c>
      <c r="AF39" s="144">
        <f t="shared" si="49"/>
        <v>62378.01369863013</v>
      </c>
      <c r="AG39" s="144">
        <f t="shared" si="49"/>
        <v>64457.280821917819</v>
      </c>
      <c r="AH39" s="144">
        <f t="shared" si="49"/>
        <v>62378.01369863013</v>
      </c>
      <c r="AI39" s="144">
        <f t="shared" si="49"/>
        <v>64457.280821917819</v>
      </c>
      <c r="AJ39" s="144">
        <f t="shared" si="49"/>
        <v>64457.280821917819</v>
      </c>
      <c r="AK39" s="144">
        <f t="shared" si="49"/>
        <v>58219.479452054788</v>
      </c>
      <c r="AL39" s="144">
        <f t="shared" si="49"/>
        <v>64457.280821917819</v>
      </c>
      <c r="AM39" s="144">
        <f t="shared" si="49"/>
        <v>62378.01369863013</v>
      </c>
      <c r="AN39" s="144">
        <f t="shared" si="49"/>
        <v>64457.280821917819</v>
      </c>
      <c r="AO39" s="144">
        <f t="shared" si="49"/>
        <v>62378.01369863013</v>
      </c>
      <c r="AP39" s="144">
        <f t="shared" si="49"/>
        <v>64457.280821917819</v>
      </c>
      <c r="AQ39" s="144">
        <f t="shared" si="49"/>
        <v>64457.280821917819</v>
      </c>
      <c r="AR39" s="144">
        <f t="shared" si="49"/>
        <v>62378.01369863013</v>
      </c>
      <c r="AS39" s="144">
        <f t="shared" si="49"/>
        <v>64457.280821917819</v>
      </c>
      <c r="AT39" s="144">
        <f t="shared" si="49"/>
        <v>62378.01369863013</v>
      </c>
      <c r="AU39" s="144">
        <f t="shared" si="49"/>
        <v>64457.280821917819</v>
      </c>
      <c r="AV39" s="144">
        <f t="shared" si="49"/>
        <v>64457.280821917819</v>
      </c>
      <c r="AW39" s="144">
        <f t="shared" si="49"/>
        <v>58219.479452054788</v>
      </c>
      <c r="AX39" s="144">
        <f t="shared" si="49"/>
        <v>64457.280821917819</v>
      </c>
      <c r="AY39" s="144">
        <f t="shared" si="49"/>
        <v>62378.01369863013</v>
      </c>
      <c r="AZ39" s="144">
        <f t="shared" si="49"/>
        <v>64457.280821917819</v>
      </c>
      <c r="BA39" s="144">
        <f t="shared" si="49"/>
        <v>62378.01369863013</v>
      </c>
      <c r="BB39" s="144">
        <f t="shared" si="49"/>
        <v>64457.280821917819</v>
      </c>
      <c r="BC39" s="144">
        <f t="shared" si="49"/>
        <v>64457.280821917819</v>
      </c>
      <c r="BD39" s="144">
        <f t="shared" si="49"/>
        <v>62378.01369863013</v>
      </c>
      <c r="BE39" s="144">
        <f t="shared" si="49"/>
        <v>64457.280821917819</v>
      </c>
      <c r="BF39" s="144">
        <f t="shared" si="49"/>
        <v>62378.01369863013</v>
      </c>
      <c r="BG39" s="144">
        <f t="shared" ref="BG39:BS39" si="50">SUM(BG12:BG38)</f>
        <v>64457.280821917819</v>
      </c>
      <c r="BH39" s="144">
        <f t="shared" si="50"/>
        <v>64457.280821917819</v>
      </c>
      <c r="BI39" s="144">
        <f t="shared" si="50"/>
        <v>60298.746575342469</v>
      </c>
      <c r="BJ39" s="144">
        <f t="shared" si="50"/>
        <v>64457.280821917819</v>
      </c>
      <c r="BK39" s="144">
        <f t="shared" si="50"/>
        <v>62378.01369863013</v>
      </c>
      <c r="BL39" s="144">
        <f t="shared" si="50"/>
        <v>64457.280821917819</v>
      </c>
      <c r="BM39" s="144">
        <f t="shared" si="50"/>
        <v>62378.01369863013</v>
      </c>
      <c r="BN39" s="144">
        <f t="shared" si="50"/>
        <v>64457.280821917819</v>
      </c>
      <c r="BO39" s="144">
        <f t="shared" si="50"/>
        <v>64457.280821917819</v>
      </c>
      <c r="BP39" s="144">
        <f t="shared" si="50"/>
        <v>62378.01369863013</v>
      </c>
      <c r="BQ39" s="144">
        <f t="shared" si="50"/>
        <v>64457.280821917819</v>
      </c>
      <c r="BR39" s="144">
        <f t="shared" si="50"/>
        <v>62378.01369863013</v>
      </c>
      <c r="BS39" s="144">
        <f t="shared" si="50"/>
        <v>64457.280821917819</v>
      </c>
      <c r="BT39" s="144"/>
      <c r="BU39" s="144">
        <f t="shared" ref="BU39:EB39" si="51">SUM(BU12:BU38)</f>
        <v>12</v>
      </c>
      <c r="BV39" s="144">
        <f t="shared" si="51"/>
        <v>12</v>
      </c>
      <c r="BW39" s="144">
        <f t="shared" si="51"/>
        <v>12</v>
      </c>
      <c r="BX39" s="144">
        <f t="shared" si="51"/>
        <v>12</v>
      </c>
      <c r="BY39" s="144">
        <f t="shared" si="51"/>
        <v>12</v>
      </c>
      <c r="BZ39" s="144">
        <f t="shared" si="51"/>
        <v>12</v>
      </c>
      <c r="CA39" s="144">
        <f t="shared" si="51"/>
        <v>12</v>
      </c>
      <c r="CB39" s="144">
        <f t="shared" si="51"/>
        <v>12</v>
      </c>
      <c r="CC39" s="144">
        <f t="shared" si="51"/>
        <v>12</v>
      </c>
      <c r="CD39" s="144">
        <f t="shared" si="51"/>
        <v>12</v>
      </c>
      <c r="CE39" s="144">
        <f t="shared" si="51"/>
        <v>12</v>
      </c>
      <c r="CF39" s="144">
        <f t="shared" si="51"/>
        <v>12</v>
      </c>
      <c r="CG39" s="144">
        <f t="shared" si="51"/>
        <v>12</v>
      </c>
      <c r="CH39" s="144">
        <f t="shared" si="51"/>
        <v>12</v>
      </c>
      <c r="CI39" s="144">
        <f t="shared" si="51"/>
        <v>12</v>
      </c>
      <c r="CJ39" s="144">
        <f t="shared" si="51"/>
        <v>12</v>
      </c>
      <c r="CK39" s="144">
        <f t="shared" si="51"/>
        <v>12</v>
      </c>
      <c r="CL39" s="144">
        <f t="shared" si="51"/>
        <v>12</v>
      </c>
      <c r="CM39" s="144">
        <f t="shared" si="51"/>
        <v>12</v>
      </c>
      <c r="CN39" s="144">
        <f t="shared" si="51"/>
        <v>12</v>
      </c>
      <c r="CO39" s="144">
        <f t="shared" si="51"/>
        <v>12</v>
      </c>
      <c r="CP39" s="144">
        <f t="shared" si="51"/>
        <v>12</v>
      </c>
      <c r="CQ39" s="144">
        <f t="shared" si="51"/>
        <v>12</v>
      </c>
      <c r="CR39" s="144">
        <f t="shared" si="51"/>
        <v>12</v>
      </c>
      <c r="CS39" s="144">
        <f t="shared" si="51"/>
        <v>12</v>
      </c>
      <c r="CT39" s="144">
        <f t="shared" si="51"/>
        <v>12</v>
      </c>
      <c r="CU39" s="144">
        <f t="shared" si="51"/>
        <v>12</v>
      </c>
      <c r="CV39" s="144">
        <f t="shared" si="51"/>
        <v>12</v>
      </c>
      <c r="CW39" s="144">
        <f t="shared" si="51"/>
        <v>12</v>
      </c>
      <c r="CX39" s="144">
        <f t="shared" si="51"/>
        <v>12</v>
      </c>
      <c r="CY39" s="144">
        <f t="shared" si="51"/>
        <v>12</v>
      </c>
      <c r="CZ39" s="144">
        <f t="shared" si="51"/>
        <v>12</v>
      </c>
      <c r="DA39" s="144">
        <f t="shared" si="51"/>
        <v>12</v>
      </c>
      <c r="DB39" s="144">
        <f t="shared" si="51"/>
        <v>12</v>
      </c>
      <c r="DC39" s="144">
        <f t="shared" si="51"/>
        <v>12</v>
      </c>
      <c r="DD39" s="144">
        <f t="shared" si="51"/>
        <v>12</v>
      </c>
      <c r="DE39" s="144">
        <f t="shared" si="51"/>
        <v>12</v>
      </c>
      <c r="DF39" s="144">
        <f t="shared" si="51"/>
        <v>12</v>
      </c>
      <c r="DG39" s="144">
        <f t="shared" si="51"/>
        <v>12</v>
      </c>
      <c r="DH39" s="144">
        <f t="shared" si="51"/>
        <v>12</v>
      </c>
      <c r="DI39" s="144">
        <f t="shared" si="51"/>
        <v>12</v>
      </c>
      <c r="DJ39" s="144">
        <f t="shared" si="51"/>
        <v>12</v>
      </c>
      <c r="DK39" s="144">
        <f t="shared" si="51"/>
        <v>12</v>
      </c>
      <c r="DL39" s="144">
        <f t="shared" si="51"/>
        <v>12</v>
      </c>
      <c r="DM39" s="144">
        <f t="shared" si="51"/>
        <v>12</v>
      </c>
      <c r="DN39" s="144">
        <f t="shared" si="51"/>
        <v>12</v>
      </c>
      <c r="DO39" s="144">
        <f t="shared" si="51"/>
        <v>12</v>
      </c>
      <c r="DP39" s="144">
        <f t="shared" si="51"/>
        <v>12</v>
      </c>
      <c r="DQ39" s="144">
        <f t="shared" si="51"/>
        <v>12</v>
      </c>
      <c r="DR39" s="144">
        <f t="shared" si="51"/>
        <v>12</v>
      </c>
      <c r="DS39" s="144">
        <f t="shared" si="51"/>
        <v>12</v>
      </c>
      <c r="DT39" s="144">
        <f t="shared" si="51"/>
        <v>12</v>
      </c>
      <c r="DU39" s="144">
        <f t="shared" si="51"/>
        <v>12</v>
      </c>
      <c r="DV39" s="144">
        <f t="shared" si="51"/>
        <v>12</v>
      </c>
      <c r="DW39" s="144">
        <f t="shared" si="51"/>
        <v>12</v>
      </c>
      <c r="DX39" s="144">
        <f t="shared" si="51"/>
        <v>12</v>
      </c>
      <c r="DY39" s="144">
        <f t="shared" si="51"/>
        <v>12</v>
      </c>
      <c r="DZ39" s="144">
        <f t="shared" si="51"/>
        <v>12</v>
      </c>
      <c r="EA39" s="144">
        <f t="shared" si="51"/>
        <v>12</v>
      </c>
      <c r="EB39" s="144">
        <f t="shared" si="51"/>
        <v>12</v>
      </c>
      <c r="EC39" s="144"/>
      <c r="ED39" s="145">
        <f t="shared" ref="ED39:GK39" si="52">SUM(ED12:ED38)</f>
        <v>12</v>
      </c>
      <c r="EE39" s="145">
        <f t="shared" si="52"/>
        <v>12.000000000000002</v>
      </c>
      <c r="EF39" s="145">
        <f t="shared" si="52"/>
        <v>12</v>
      </c>
      <c r="EG39" s="145">
        <f t="shared" si="52"/>
        <v>12</v>
      </c>
      <c r="EH39" s="145">
        <f t="shared" si="52"/>
        <v>12</v>
      </c>
      <c r="EI39" s="145">
        <f t="shared" si="52"/>
        <v>12</v>
      </c>
      <c r="EJ39" s="145">
        <f t="shared" si="52"/>
        <v>12</v>
      </c>
      <c r="EK39" s="145">
        <f t="shared" si="52"/>
        <v>12</v>
      </c>
      <c r="EL39" s="145">
        <f t="shared" si="52"/>
        <v>12</v>
      </c>
      <c r="EM39" s="145">
        <f t="shared" si="52"/>
        <v>12</v>
      </c>
      <c r="EN39" s="145">
        <f t="shared" si="52"/>
        <v>12</v>
      </c>
      <c r="EO39" s="145">
        <f t="shared" si="52"/>
        <v>12</v>
      </c>
      <c r="EP39" s="145">
        <f t="shared" si="52"/>
        <v>12</v>
      </c>
      <c r="EQ39" s="145">
        <f t="shared" si="52"/>
        <v>12</v>
      </c>
      <c r="ER39" s="145">
        <f t="shared" si="52"/>
        <v>12</v>
      </c>
      <c r="ES39" s="145">
        <f t="shared" si="52"/>
        <v>12</v>
      </c>
      <c r="ET39" s="145">
        <f t="shared" si="52"/>
        <v>12</v>
      </c>
      <c r="EU39" s="145">
        <f t="shared" si="52"/>
        <v>12</v>
      </c>
      <c r="EV39" s="145">
        <f t="shared" si="52"/>
        <v>12</v>
      </c>
      <c r="EW39" s="145">
        <f t="shared" si="52"/>
        <v>12</v>
      </c>
      <c r="EX39" s="145">
        <f t="shared" si="52"/>
        <v>12</v>
      </c>
      <c r="EY39" s="145">
        <f t="shared" si="52"/>
        <v>12</v>
      </c>
      <c r="EZ39" s="145">
        <f t="shared" si="52"/>
        <v>12</v>
      </c>
      <c r="FA39" s="145">
        <f t="shared" si="52"/>
        <v>12</v>
      </c>
      <c r="FB39" s="145">
        <f t="shared" si="52"/>
        <v>12</v>
      </c>
      <c r="FC39" s="145">
        <f t="shared" si="52"/>
        <v>12</v>
      </c>
      <c r="FD39" s="145">
        <f t="shared" si="52"/>
        <v>12</v>
      </c>
      <c r="FE39" s="145">
        <f t="shared" si="52"/>
        <v>12</v>
      </c>
      <c r="FF39" s="145">
        <f t="shared" si="52"/>
        <v>12</v>
      </c>
      <c r="FG39" s="145">
        <f t="shared" si="52"/>
        <v>12</v>
      </c>
      <c r="FH39" s="145">
        <f t="shared" si="52"/>
        <v>12</v>
      </c>
      <c r="FI39" s="145">
        <f t="shared" si="52"/>
        <v>12</v>
      </c>
      <c r="FJ39" s="145">
        <f t="shared" si="52"/>
        <v>12</v>
      </c>
      <c r="FK39" s="145">
        <f t="shared" si="52"/>
        <v>12</v>
      </c>
      <c r="FL39" s="145">
        <f t="shared" si="52"/>
        <v>12</v>
      </c>
      <c r="FM39" s="145">
        <f t="shared" si="52"/>
        <v>12</v>
      </c>
      <c r="FN39" s="145">
        <f t="shared" si="52"/>
        <v>12</v>
      </c>
      <c r="FO39" s="145">
        <f t="shared" si="52"/>
        <v>12</v>
      </c>
      <c r="FP39" s="145">
        <f t="shared" si="52"/>
        <v>12</v>
      </c>
      <c r="FQ39" s="145">
        <f t="shared" si="52"/>
        <v>12</v>
      </c>
      <c r="FR39" s="145">
        <f t="shared" si="52"/>
        <v>12</v>
      </c>
      <c r="FS39" s="145">
        <f t="shared" si="52"/>
        <v>12</v>
      </c>
      <c r="FT39" s="145">
        <f t="shared" si="52"/>
        <v>12</v>
      </c>
      <c r="FU39" s="145">
        <f t="shared" si="52"/>
        <v>12</v>
      </c>
      <c r="FV39" s="145">
        <f t="shared" si="52"/>
        <v>12</v>
      </c>
      <c r="FW39" s="145">
        <f t="shared" si="52"/>
        <v>12</v>
      </c>
      <c r="FX39" s="145">
        <f t="shared" si="52"/>
        <v>12</v>
      </c>
      <c r="FY39" s="145">
        <f t="shared" si="52"/>
        <v>12</v>
      </c>
      <c r="FZ39" s="145">
        <f t="shared" si="52"/>
        <v>12</v>
      </c>
      <c r="GA39" s="145">
        <f t="shared" si="52"/>
        <v>12.000000000000002</v>
      </c>
      <c r="GB39" s="145">
        <f t="shared" si="52"/>
        <v>12</v>
      </c>
      <c r="GC39" s="145">
        <f t="shared" si="52"/>
        <v>12</v>
      </c>
      <c r="GD39" s="145">
        <f t="shared" si="52"/>
        <v>12</v>
      </c>
      <c r="GE39" s="145">
        <f t="shared" si="52"/>
        <v>12</v>
      </c>
      <c r="GF39" s="145">
        <f t="shared" si="52"/>
        <v>12</v>
      </c>
      <c r="GG39" s="145">
        <f t="shared" si="52"/>
        <v>12</v>
      </c>
      <c r="GH39" s="145">
        <f t="shared" si="52"/>
        <v>12</v>
      </c>
      <c r="GI39" s="145">
        <f t="shared" si="52"/>
        <v>12</v>
      </c>
      <c r="GJ39" s="145">
        <f t="shared" si="52"/>
        <v>12</v>
      </c>
      <c r="GK39" s="145">
        <f t="shared" si="52"/>
        <v>12</v>
      </c>
      <c r="GL39" s="144"/>
      <c r="GM39" s="144"/>
      <c r="GN39" s="144">
        <f t="shared" ref="GN39:IU39" si="53">SUM(GN12:GN38)</f>
        <v>4800</v>
      </c>
      <c r="GO39" s="144">
        <f t="shared" si="53"/>
        <v>4800</v>
      </c>
      <c r="GP39" s="144">
        <f t="shared" si="53"/>
        <v>4800</v>
      </c>
      <c r="GQ39" s="144">
        <f t="shared" si="53"/>
        <v>4800</v>
      </c>
      <c r="GR39" s="144">
        <f t="shared" si="53"/>
        <v>4800</v>
      </c>
      <c r="GS39" s="144">
        <f t="shared" si="53"/>
        <v>4800</v>
      </c>
      <c r="GT39" s="144">
        <f t="shared" si="53"/>
        <v>4800</v>
      </c>
      <c r="GU39" s="144">
        <f t="shared" si="53"/>
        <v>4800</v>
      </c>
      <c r="GV39" s="144">
        <f t="shared" si="53"/>
        <v>4800</v>
      </c>
      <c r="GW39" s="144">
        <f t="shared" si="53"/>
        <v>4800</v>
      </c>
      <c r="GX39" s="144">
        <f t="shared" si="53"/>
        <v>4800</v>
      </c>
      <c r="GY39" s="144">
        <f t="shared" si="53"/>
        <v>4800</v>
      </c>
      <c r="GZ39" s="144">
        <f t="shared" si="53"/>
        <v>4800</v>
      </c>
      <c r="HA39" s="144">
        <f t="shared" si="53"/>
        <v>4800</v>
      </c>
      <c r="HB39" s="144">
        <f t="shared" si="53"/>
        <v>4800</v>
      </c>
      <c r="HC39" s="144">
        <f t="shared" si="53"/>
        <v>4800</v>
      </c>
      <c r="HD39" s="144">
        <f t="shared" si="53"/>
        <v>4800</v>
      </c>
      <c r="HE39" s="144">
        <f t="shared" si="53"/>
        <v>4800</v>
      </c>
      <c r="HF39" s="144">
        <f t="shared" si="53"/>
        <v>4800</v>
      </c>
      <c r="HG39" s="144">
        <f t="shared" si="53"/>
        <v>4800</v>
      </c>
      <c r="HH39" s="144">
        <f t="shared" si="53"/>
        <v>4800</v>
      </c>
      <c r="HI39" s="144">
        <f t="shared" si="53"/>
        <v>4800</v>
      </c>
      <c r="HJ39" s="144">
        <f t="shared" si="53"/>
        <v>4800</v>
      </c>
      <c r="HK39" s="144">
        <f t="shared" si="53"/>
        <v>4800</v>
      </c>
      <c r="HL39" s="144">
        <f t="shared" si="53"/>
        <v>4800</v>
      </c>
      <c r="HM39" s="144">
        <f t="shared" si="53"/>
        <v>4800</v>
      </c>
      <c r="HN39" s="144">
        <f t="shared" si="53"/>
        <v>4800</v>
      </c>
      <c r="HO39" s="144">
        <f t="shared" si="53"/>
        <v>4800</v>
      </c>
      <c r="HP39" s="144">
        <f t="shared" si="53"/>
        <v>4800</v>
      </c>
      <c r="HQ39" s="144">
        <f t="shared" si="53"/>
        <v>4800</v>
      </c>
      <c r="HR39" s="144">
        <f t="shared" si="53"/>
        <v>4800</v>
      </c>
      <c r="HS39" s="144">
        <f t="shared" si="53"/>
        <v>4800</v>
      </c>
      <c r="HT39" s="144">
        <f t="shared" si="53"/>
        <v>4800</v>
      </c>
      <c r="HU39" s="144">
        <f t="shared" si="53"/>
        <v>4800</v>
      </c>
      <c r="HV39" s="144">
        <f t="shared" si="53"/>
        <v>4800</v>
      </c>
      <c r="HW39" s="144">
        <f t="shared" si="53"/>
        <v>4800</v>
      </c>
      <c r="HX39" s="144">
        <f t="shared" si="53"/>
        <v>4800</v>
      </c>
      <c r="HY39" s="144">
        <f t="shared" si="53"/>
        <v>4800</v>
      </c>
      <c r="HZ39" s="144">
        <f t="shared" si="53"/>
        <v>4800</v>
      </c>
      <c r="IA39" s="144">
        <f t="shared" si="53"/>
        <v>4800</v>
      </c>
      <c r="IB39" s="144">
        <f t="shared" si="53"/>
        <v>4800</v>
      </c>
      <c r="IC39" s="144">
        <f t="shared" si="53"/>
        <v>4800</v>
      </c>
      <c r="ID39" s="144">
        <f t="shared" si="53"/>
        <v>4800</v>
      </c>
      <c r="IE39" s="144">
        <f t="shared" si="53"/>
        <v>4800</v>
      </c>
      <c r="IF39" s="144">
        <f t="shared" si="53"/>
        <v>4800</v>
      </c>
      <c r="IG39" s="144">
        <f t="shared" si="53"/>
        <v>4800</v>
      </c>
      <c r="IH39" s="144">
        <f t="shared" si="53"/>
        <v>4800</v>
      </c>
      <c r="II39" s="144">
        <f t="shared" si="53"/>
        <v>4800</v>
      </c>
      <c r="IJ39" s="144">
        <f t="shared" si="53"/>
        <v>4800</v>
      </c>
      <c r="IK39" s="144">
        <f t="shared" si="53"/>
        <v>4800</v>
      </c>
      <c r="IL39" s="144">
        <f t="shared" si="53"/>
        <v>4800</v>
      </c>
      <c r="IM39" s="144">
        <f t="shared" si="53"/>
        <v>4800</v>
      </c>
      <c r="IN39" s="144">
        <f t="shared" si="53"/>
        <v>4800</v>
      </c>
      <c r="IO39" s="144">
        <f t="shared" si="53"/>
        <v>4800</v>
      </c>
      <c r="IP39" s="144">
        <f t="shared" si="53"/>
        <v>4800</v>
      </c>
      <c r="IQ39" s="144">
        <f t="shared" si="53"/>
        <v>4800</v>
      </c>
      <c r="IR39" s="144">
        <f t="shared" si="53"/>
        <v>4800</v>
      </c>
      <c r="IS39" s="144">
        <f t="shared" si="53"/>
        <v>4800</v>
      </c>
      <c r="IT39" s="144">
        <f t="shared" si="53"/>
        <v>4800</v>
      </c>
      <c r="IU39" s="144">
        <f t="shared" si="53"/>
        <v>4800</v>
      </c>
    </row>
    <row r="40" spans="1:255" s="107" customFormat="1" ht="15.75" x14ac:dyDescent="0.25">
      <c r="C40" s="146"/>
      <c r="D40" s="146"/>
      <c r="E40" s="147"/>
      <c r="F40" s="147"/>
      <c r="G40" s="147"/>
      <c r="H40" s="147"/>
      <c r="I40" s="147"/>
      <c r="J40" s="147"/>
      <c r="K40" s="147"/>
      <c r="L40" s="147"/>
      <c r="M40" s="147"/>
      <c r="N40" s="147"/>
      <c r="O40" s="147"/>
      <c r="P40" s="147"/>
      <c r="Q40" s="147"/>
      <c r="R40" s="147"/>
      <c r="S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row>
    <row r="41" spans="1:255" s="107" customFormat="1" ht="15.75" x14ac:dyDescent="0.25">
      <c r="C41" s="146"/>
      <c r="D41" s="146"/>
      <c r="E41" s="147"/>
      <c r="F41" s="147"/>
      <c r="G41" s="147"/>
      <c r="H41" s="147"/>
      <c r="I41" s="147"/>
      <c r="J41" s="147"/>
      <c r="K41" s="147"/>
      <c r="L41" s="147"/>
      <c r="M41" s="147"/>
      <c r="N41" s="147"/>
      <c r="O41" s="147"/>
      <c r="P41" s="147"/>
      <c r="Q41" s="147"/>
      <c r="R41" s="147"/>
      <c r="S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row>
    <row r="42" spans="1:255" s="107" customFormat="1" ht="15.75" x14ac:dyDescent="0.25">
      <c r="C42" s="146"/>
      <c r="D42" s="146"/>
      <c r="I42" s="146" t="s">
        <v>164</v>
      </c>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8"/>
      <c r="CU42" s="148"/>
      <c r="CV42" s="148"/>
      <c r="CW42" s="148"/>
      <c r="CX42" s="148"/>
      <c r="CY42" s="148"/>
      <c r="CZ42" s="148"/>
      <c r="DA42" s="148"/>
      <c r="DB42" s="148"/>
      <c r="DC42" s="148"/>
      <c r="DD42" s="148"/>
      <c r="DE42" s="148"/>
      <c r="DF42" s="148"/>
      <c r="DG42" s="148"/>
      <c r="DH42" s="148"/>
      <c r="DI42" s="148"/>
      <c r="DJ42" s="148"/>
      <c r="DK42" s="148"/>
      <c r="DL42" s="148"/>
      <c r="DM42" s="148"/>
      <c r="DN42" s="148"/>
      <c r="DO42" s="148"/>
      <c r="DP42" s="148"/>
      <c r="DQ42" s="148"/>
      <c r="DR42" s="148"/>
      <c r="DS42" s="148"/>
      <c r="DT42" s="148"/>
      <c r="DU42" s="148"/>
      <c r="DV42" s="148"/>
      <c r="DW42" s="148"/>
      <c r="DX42" s="148"/>
      <c r="DY42" s="148"/>
      <c r="DZ42" s="148"/>
      <c r="EA42" s="148"/>
      <c r="EB42" s="148"/>
      <c r="ED42" s="149"/>
      <c r="EE42" s="149"/>
      <c r="EF42" s="149"/>
      <c r="EG42" s="149"/>
      <c r="EH42" s="149"/>
      <c r="EI42" s="149"/>
      <c r="EJ42" s="149"/>
      <c r="EK42" s="149"/>
      <c r="EL42" s="149"/>
      <c r="EM42" s="149"/>
      <c r="EN42" s="149"/>
      <c r="EO42" s="149"/>
      <c r="EP42" s="149"/>
      <c r="EQ42" s="149"/>
      <c r="ER42" s="149"/>
      <c r="ES42" s="149"/>
      <c r="ET42" s="149"/>
      <c r="EU42" s="149"/>
      <c r="EV42" s="149"/>
      <c r="EW42" s="149"/>
      <c r="EX42" s="149"/>
      <c r="EY42" s="149"/>
      <c r="EZ42" s="149"/>
      <c r="FA42" s="149"/>
      <c r="FB42" s="149"/>
      <c r="FC42" s="149"/>
      <c r="FD42" s="149"/>
      <c r="FE42" s="149"/>
      <c r="FF42" s="149"/>
      <c r="FG42" s="149"/>
      <c r="FH42" s="149"/>
      <c r="FI42" s="149"/>
      <c r="FJ42" s="149"/>
      <c r="FK42" s="149"/>
      <c r="FL42" s="149"/>
      <c r="FM42" s="149"/>
      <c r="FN42" s="149"/>
      <c r="FO42" s="149"/>
      <c r="FP42" s="149"/>
      <c r="FQ42" s="149"/>
      <c r="FR42" s="149"/>
      <c r="FS42" s="149"/>
      <c r="FT42" s="149"/>
      <c r="FU42" s="149"/>
      <c r="FV42" s="149"/>
      <c r="FW42" s="149"/>
      <c r="FX42" s="149"/>
      <c r="FY42" s="149"/>
      <c r="FZ42" s="149"/>
      <c r="GA42" s="149"/>
      <c r="GB42" s="149"/>
      <c r="GC42" s="149"/>
      <c r="GD42" s="149"/>
      <c r="GE42" s="149"/>
      <c r="GF42" s="149"/>
      <c r="GG42" s="149"/>
      <c r="GH42" s="149"/>
      <c r="GI42" s="149"/>
      <c r="GJ42" s="149"/>
      <c r="GK42" s="149"/>
      <c r="GN42" s="148"/>
      <c r="GO42" s="148"/>
      <c r="GP42" s="148"/>
      <c r="GQ42" s="148"/>
      <c r="GR42" s="148"/>
      <c r="GS42" s="148"/>
      <c r="GT42" s="148"/>
      <c r="GU42" s="148"/>
      <c r="GV42" s="148"/>
      <c r="GW42" s="148"/>
      <c r="GX42" s="148"/>
      <c r="GY42" s="148"/>
      <c r="GZ42" s="148"/>
      <c r="HA42" s="148"/>
      <c r="HB42" s="148"/>
      <c r="HC42" s="148"/>
      <c r="HD42" s="148"/>
      <c r="HE42" s="148"/>
      <c r="HF42" s="148"/>
      <c r="HG42" s="148"/>
      <c r="HH42" s="148"/>
      <c r="HI42" s="148"/>
      <c r="HJ42" s="148"/>
      <c r="HK42" s="148"/>
      <c r="HL42" s="148"/>
      <c r="HM42" s="148"/>
      <c r="HN42" s="148"/>
      <c r="HO42" s="148"/>
      <c r="HP42" s="148"/>
      <c r="HQ42" s="148"/>
      <c r="HR42" s="148"/>
      <c r="HS42" s="148"/>
      <c r="HT42" s="148"/>
      <c r="HU42" s="148"/>
      <c r="HV42" s="148"/>
      <c r="HW42" s="148"/>
      <c r="HX42" s="148"/>
      <c r="HY42" s="148"/>
      <c r="HZ42" s="148"/>
      <c r="IA42" s="148"/>
      <c r="IB42" s="148"/>
      <c r="IC42" s="148"/>
      <c r="ID42" s="148"/>
      <c r="IE42" s="148"/>
      <c r="IF42" s="148"/>
      <c r="IG42" s="148"/>
      <c r="IH42" s="148"/>
      <c r="II42" s="148"/>
      <c r="IJ42" s="148"/>
      <c r="IK42" s="148"/>
      <c r="IL42" s="148"/>
      <c r="IM42" s="148"/>
      <c r="IN42" s="148"/>
      <c r="IO42" s="148"/>
      <c r="IP42" s="148"/>
      <c r="IQ42" s="148"/>
      <c r="IR42" s="148"/>
      <c r="IS42" s="148"/>
      <c r="IT42" s="148"/>
      <c r="IU42" s="148"/>
    </row>
    <row r="43" spans="1:255" s="107" customFormat="1" ht="15.75" x14ac:dyDescent="0.25">
      <c r="C43" s="147"/>
      <c r="D43" s="147"/>
      <c r="I43" s="150" t="str">
        <f>'Non-wage Inputs'!B47</f>
        <v>COO</v>
      </c>
      <c r="L43" s="112">
        <f t="shared" ref="L43:AA51" si="54">SUMIF($A$12:$A$38,$I43,L$12:L$38)</f>
        <v>0</v>
      </c>
      <c r="M43" s="112">
        <f t="shared" si="54"/>
        <v>0</v>
      </c>
      <c r="N43" s="112">
        <f t="shared" si="54"/>
        <v>0</v>
      </c>
      <c r="O43" s="112">
        <f t="shared" si="54"/>
        <v>0</v>
      </c>
      <c r="P43" s="112">
        <f t="shared" si="54"/>
        <v>0</v>
      </c>
      <c r="Q43" s="112">
        <f t="shared" si="54"/>
        <v>0</v>
      </c>
      <c r="R43" s="112">
        <f t="shared" si="54"/>
        <v>0</v>
      </c>
      <c r="S43" s="112">
        <f t="shared" si="54"/>
        <v>0</v>
      </c>
      <c r="T43" s="112">
        <f t="shared" si="54"/>
        <v>0</v>
      </c>
      <c r="U43" s="112">
        <f t="shared" si="54"/>
        <v>0</v>
      </c>
      <c r="V43" s="112">
        <f t="shared" si="54"/>
        <v>0</v>
      </c>
      <c r="W43" s="112">
        <f t="shared" si="54"/>
        <v>0</v>
      </c>
      <c r="X43" s="112">
        <f t="shared" si="54"/>
        <v>0</v>
      </c>
      <c r="Y43" s="112">
        <f t="shared" si="54"/>
        <v>0</v>
      </c>
      <c r="Z43" s="112">
        <f t="shared" si="54"/>
        <v>0</v>
      </c>
      <c r="AA43" s="112">
        <f t="shared" si="54"/>
        <v>0</v>
      </c>
      <c r="AB43" s="112">
        <f t="shared" ref="AB43:AQ51" si="55">SUMIF($A$12:$A$38,$I43,AB$12:AB$38)</f>
        <v>0</v>
      </c>
      <c r="AC43" s="112">
        <f t="shared" si="55"/>
        <v>0</v>
      </c>
      <c r="AD43" s="112">
        <f t="shared" si="55"/>
        <v>0</v>
      </c>
      <c r="AE43" s="112">
        <f t="shared" si="55"/>
        <v>0</v>
      </c>
      <c r="AF43" s="112">
        <f t="shared" si="55"/>
        <v>0</v>
      </c>
      <c r="AG43" s="112">
        <f t="shared" si="55"/>
        <v>0</v>
      </c>
      <c r="AH43" s="112">
        <f t="shared" si="55"/>
        <v>0</v>
      </c>
      <c r="AI43" s="112">
        <f t="shared" si="55"/>
        <v>0</v>
      </c>
      <c r="AJ43" s="112">
        <f t="shared" si="55"/>
        <v>0</v>
      </c>
      <c r="AK43" s="112">
        <f t="shared" si="55"/>
        <v>0</v>
      </c>
      <c r="AL43" s="112">
        <f t="shared" si="55"/>
        <v>0</v>
      </c>
      <c r="AM43" s="112">
        <f t="shared" si="55"/>
        <v>0</v>
      </c>
      <c r="AN43" s="112">
        <f t="shared" si="55"/>
        <v>0</v>
      </c>
      <c r="AO43" s="112">
        <f t="shared" si="55"/>
        <v>0</v>
      </c>
      <c r="AP43" s="112">
        <f t="shared" si="55"/>
        <v>0</v>
      </c>
      <c r="AQ43" s="112">
        <f t="shared" si="55"/>
        <v>0</v>
      </c>
      <c r="AR43" s="112">
        <f t="shared" ref="AR43:BG51" si="56">SUMIF($A$12:$A$38,$I43,AR$12:AR$38)</f>
        <v>0</v>
      </c>
      <c r="AS43" s="112">
        <f t="shared" si="56"/>
        <v>0</v>
      </c>
      <c r="AT43" s="112">
        <f t="shared" si="56"/>
        <v>0</v>
      </c>
      <c r="AU43" s="112">
        <f t="shared" si="56"/>
        <v>0</v>
      </c>
      <c r="AV43" s="112">
        <f t="shared" si="56"/>
        <v>0</v>
      </c>
      <c r="AW43" s="112">
        <f t="shared" si="56"/>
        <v>0</v>
      </c>
      <c r="AX43" s="112">
        <f t="shared" si="56"/>
        <v>0</v>
      </c>
      <c r="AY43" s="112">
        <f t="shared" si="56"/>
        <v>0</v>
      </c>
      <c r="AZ43" s="112">
        <f t="shared" si="56"/>
        <v>0</v>
      </c>
      <c r="BA43" s="112">
        <f t="shared" si="56"/>
        <v>0</v>
      </c>
      <c r="BB43" s="112">
        <f t="shared" si="56"/>
        <v>0</v>
      </c>
      <c r="BC43" s="112">
        <f t="shared" si="56"/>
        <v>0</v>
      </c>
      <c r="BD43" s="112">
        <f t="shared" si="56"/>
        <v>0</v>
      </c>
      <c r="BE43" s="112">
        <f t="shared" si="56"/>
        <v>0</v>
      </c>
      <c r="BF43" s="112">
        <f t="shared" si="56"/>
        <v>0</v>
      </c>
      <c r="BG43" s="112">
        <f t="shared" si="56"/>
        <v>0</v>
      </c>
      <c r="BH43" s="112">
        <f t="shared" ref="BH43:BS51" si="57">SUMIF($A$12:$A$38,$I43,BH$12:BH$38)</f>
        <v>0</v>
      </c>
      <c r="BI43" s="112">
        <f t="shared" si="57"/>
        <v>0</v>
      </c>
      <c r="BJ43" s="112">
        <f t="shared" si="57"/>
        <v>0</v>
      </c>
      <c r="BK43" s="112">
        <f t="shared" si="57"/>
        <v>0</v>
      </c>
      <c r="BL43" s="112">
        <f t="shared" si="57"/>
        <v>0</v>
      </c>
      <c r="BM43" s="112">
        <f t="shared" si="57"/>
        <v>0</v>
      </c>
      <c r="BN43" s="112">
        <f t="shared" si="57"/>
        <v>0</v>
      </c>
      <c r="BO43" s="112">
        <f t="shared" si="57"/>
        <v>0</v>
      </c>
      <c r="BP43" s="112">
        <f t="shared" si="57"/>
        <v>0</v>
      </c>
      <c r="BQ43" s="112">
        <f t="shared" si="57"/>
        <v>0</v>
      </c>
      <c r="BR43" s="112">
        <f t="shared" si="57"/>
        <v>0</v>
      </c>
      <c r="BS43" s="112">
        <f t="shared" si="57"/>
        <v>0</v>
      </c>
      <c r="BU43" s="112">
        <f t="shared" ref="BU43:CJ51" si="58">SUMIF($A$12:$A$38,$I43,BU$12:BU$38)</f>
        <v>0</v>
      </c>
      <c r="BV43" s="112">
        <f t="shared" si="58"/>
        <v>0</v>
      </c>
      <c r="BW43" s="112">
        <f t="shared" si="58"/>
        <v>0</v>
      </c>
      <c r="BX43" s="112">
        <f t="shared" si="58"/>
        <v>0</v>
      </c>
      <c r="BY43" s="112">
        <f t="shared" si="58"/>
        <v>0</v>
      </c>
      <c r="BZ43" s="112">
        <f t="shared" si="58"/>
        <v>0</v>
      </c>
      <c r="CA43" s="112">
        <f t="shared" si="58"/>
        <v>0</v>
      </c>
      <c r="CB43" s="112">
        <f t="shared" si="58"/>
        <v>0</v>
      </c>
      <c r="CC43" s="112">
        <f t="shared" si="58"/>
        <v>0</v>
      </c>
      <c r="CD43" s="112">
        <f t="shared" si="58"/>
        <v>0</v>
      </c>
      <c r="CE43" s="112">
        <f t="shared" si="58"/>
        <v>0</v>
      </c>
      <c r="CF43" s="112">
        <f t="shared" si="58"/>
        <v>0</v>
      </c>
      <c r="CG43" s="112">
        <f t="shared" si="58"/>
        <v>0</v>
      </c>
      <c r="CH43" s="112">
        <f t="shared" si="58"/>
        <v>0</v>
      </c>
      <c r="CI43" s="112">
        <f t="shared" si="58"/>
        <v>0</v>
      </c>
      <c r="CJ43" s="112">
        <f t="shared" si="58"/>
        <v>0</v>
      </c>
      <c r="CK43" s="112">
        <f t="shared" ref="CK43:CZ51" si="59">SUMIF($A$12:$A$38,$I43,CK$12:CK$38)</f>
        <v>0</v>
      </c>
      <c r="CL43" s="112">
        <f t="shared" si="59"/>
        <v>0</v>
      </c>
      <c r="CM43" s="112">
        <f t="shared" si="59"/>
        <v>0</v>
      </c>
      <c r="CN43" s="112">
        <f t="shared" si="59"/>
        <v>0</v>
      </c>
      <c r="CO43" s="112">
        <f t="shared" si="59"/>
        <v>0</v>
      </c>
      <c r="CP43" s="112">
        <f t="shared" si="59"/>
        <v>0</v>
      </c>
      <c r="CQ43" s="112">
        <f t="shared" si="59"/>
        <v>0</v>
      </c>
      <c r="CR43" s="112">
        <f t="shared" si="59"/>
        <v>0</v>
      </c>
      <c r="CS43" s="112">
        <f t="shared" si="59"/>
        <v>0</v>
      </c>
      <c r="CT43" s="112">
        <f t="shared" si="59"/>
        <v>0</v>
      </c>
      <c r="CU43" s="112">
        <f t="shared" si="59"/>
        <v>0</v>
      </c>
      <c r="CV43" s="112">
        <f t="shared" si="59"/>
        <v>0</v>
      </c>
      <c r="CW43" s="112">
        <f t="shared" si="59"/>
        <v>0</v>
      </c>
      <c r="CX43" s="112">
        <f t="shared" si="59"/>
        <v>0</v>
      </c>
      <c r="CY43" s="112">
        <f t="shared" si="59"/>
        <v>0</v>
      </c>
      <c r="CZ43" s="112">
        <f t="shared" si="59"/>
        <v>0</v>
      </c>
      <c r="DA43" s="112">
        <f t="shared" ref="DA43:DP51" si="60">SUMIF($A$12:$A$38,$I43,DA$12:DA$38)</f>
        <v>0</v>
      </c>
      <c r="DB43" s="112">
        <f t="shared" si="60"/>
        <v>0</v>
      </c>
      <c r="DC43" s="112">
        <f t="shared" si="60"/>
        <v>0</v>
      </c>
      <c r="DD43" s="112">
        <f t="shared" si="60"/>
        <v>0</v>
      </c>
      <c r="DE43" s="112">
        <f t="shared" si="60"/>
        <v>0</v>
      </c>
      <c r="DF43" s="112">
        <f t="shared" si="60"/>
        <v>0</v>
      </c>
      <c r="DG43" s="112">
        <f t="shared" si="60"/>
        <v>0</v>
      </c>
      <c r="DH43" s="112">
        <f t="shared" si="60"/>
        <v>0</v>
      </c>
      <c r="DI43" s="112">
        <f t="shared" si="60"/>
        <v>0</v>
      </c>
      <c r="DJ43" s="112">
        <f t="shared" si="60"/>
        <v>0</v>
      </c>
      <c r="DK43" s="112">
        <f t="shared" si="60"/>
        <v>0</v>
      </c>
      <c r="DL43" s="112">
        <f t="shared" si="60"/>
        <v>0</v>
      </c>
      <c r="DM43" s="112">
        <f t="shared" si="60"/>
        <v>0</v>
      </c>
      <c r="DN43" s="112">
        <f t="shared" si="60"/>
        <v>0</v>
      </c>
      <c r="DO43" s="112">
        <f t="shared" si="60"/>
        <v>0</v>
      </c>
      <c r="DP43" s="112">
        <f t="shared" si="60"/>
        <v>0</v>
      </c>
      <c r="DQ43" s="112">
        <f t="shared" ref="DQ43:EB51" si="61">SUMIF($A$12:$A$38,$I43,DQ$12:DQ$38)</f>
        <v>0</v>
      </c>
      <c r="DR43" s="112">
        <f t="shared" si="61"/>
        <v>0</v>
      </c>
      <c r="DS43" s="112">
        <f t="shared" si="61"/>
        <v>0</v>
      </c>
      <c r="DT43" s="112">
        <f t="shared" si="61"/>
        <v>0</v>
      </c>
      <c r="DU43" s="112">
        <f t="shared" si="61"/>
        <v>0</v>
      </c>
      <c r="DV43" s="112">
        <f t="shared" si="61"/>
        <v>0</v>
      </c>
      <c r="DW43" s="112">
        <f t="shared" si="61"/>
        <v>0</v>
      </c>
      <c r="DX43" s="112">
        <f t="shared" si="61"/>
        <v>0</v>
      </c>
      <c r="DY43" s="112">
        <f t="shared" si="61"/>
        <v>0</v>
      </c>
      <c r="DZ43" s="112">
        <f t="shared" si="61"/>
        <v>0</v>
      </c>
      <c r="EA43" s="112">
        <f t="shared" si="61"/>
        <v>0</v>
      </c>
      <c r="EB43" s="112">
        <f t="shared" si="61"/>
        <v>0</v>
      </c>
      <c r="ED43" s="112">
        <f t="shared" ref="ED43:ES51" si="62">SUMIF($A$12:$A$38,$I43,ED$12:ED$38)</f>
        <v>0</v>
      </c>
      <c r="EE43" s="112">
        <f t="shared" si="62"/>
        <v>0</v>
      </c>
      <c r="EF43" s="112">
        <f t="shared" si="62"/>
        <v>0</v>
      </c>
      <c r="EG43" s="112">
        <f t="shared" si="62"/>
        <v>0</v>
      </c>
      <c r="EH43" s="112">
        <f t="shared" si="62"/>
        <v>0</v>
      </c>
      <c r="EI43" s="112">
        <f t="shared" si="62"/>
        <v>0</v>
      </c>
      <c r="EJ43" s="112">
        <f t="shared" si="62"/>
        <v>0</v>
      </c>
      <c r="EK43" s="112">
        <f t="shared" si="62"/>
        <v>0</v>
      </c>
      <c r="EL43" s="112">
        <f t="shared" si="62"/>
        <v>0</v>
      </c>
      <c r="EM43" s="112">
        <f t="shared" si="62"/>
        <v>0</v>
      </c>
      <c r="EN43" s="112">
        <f t="shared" si="62"/>
        <v>0</v>
      </c>
      <c r="EO43" s="112">
        <f t="shared" si="62"/>
        <v>0</v>
      </c>
      <c r="EP43" s="112">
        <f t="shared" si="62"/>
        <v>0</v>
      </c>
      <c r="EQ43" s="112">
        <f t="shared" si="62"/>
        <v>0</v>
      </c>
      <c r="ER43" s="112">
        <f t="shared" si="62"/>
        <v>0</v>
      </c>
      <c r="ES43" s="112">
        <f t="shared" si="62"/>
        <v>0</v>
      </c>
      <c r="ET43" s="112">
        <f t="shared" ref="ET43:FI51" si="63">SUMIF($A$12:$A$38,$I43,ET$12:ET$38)</f>
        <v>0</v>
      </c>
      <c r="EU43" s="112">
        <f t="shared" si="63"/>
        <v>0</v>
      </c>
      <c r="EV43" s="112">
        <f t="shared" si="63"/>
        <v>0</v>
      </c>
      <c r="EW43" s="112">
        <f t="shared" si="63"/>
        <v>0</v>
      </c>
      <c r="EX43" s="112">
        <f t="shared" si="63"/>
        <v>0</v>
      </c>
      <c r="EY43" s="112">
        <f t="shared" si="63"/>
        <v>0</v>
      </c>
      <c r="EZ43" s="112">
        <f t="shared" si="63"/>
        <v>0</v>
      </c>
      <c r="FA43" s="112">
        <f t="shared" si="63"/>
        <v>0</v>
      </c>
      <c r="FB43" s="112">
        <f t="shared" si="63"/>
        <v>0</v>
      </c>
      <c r="FC43" s="112">
        <f t="shared" si="63"/>
        <v>0</v>
      </c>
      <c r="FD43" s="112">
        <f t="shared" si="63"/>
        <v>0</v>
      </c>
      <c r="FE43" s="112">
        <f t="shared" si="63"/>
        <v>0</v>
      </c>
      <c r="FF43" s="112">
        <f t="shared" si="63"/>
        <v>0</v>
      </c>
      <c r="FG43" s="112">
        <f t="shared" si="63"/>
        <v>0</v>
      </c>
      <c r="FH43" s="112">
        <f t="shared" si="63"/>
        <v>0</v>
      </c>
      <c r="FI43" s="112">
        <f t="shared" si="63"/>
        <v>0</v>
      </c>
      <c r="FJ43" s="112">
        <f t="shared" ref="FJ43:GK51" si="64">SUMIF($A$12:$A$38,$I43,FJ$12:FJ$38)</f>
        <v>0</v>
      </c>
      <c r="FK43" s="112">
        <f t="shared" si="64"/>
        <v>0</v>
      </c>
      <c r="FL43" s="112">
        <f t="shared" si="64"/>
        <v>0</v>
      </c>
      <c r="FM43" s="112">
        <f t="shared" si="64"/>
        <v>0</v>
      </c>
      <c r="FN43" s="112">
        <f t="shared" si="64"/>
        <v>0</v>
      </c>
      <c r="FO43" s="112">
        <f t="shared" si="64"/>
        <v>0</v>
      </c>
      <c r="FP43" s="112">
        <f t="shared" si="64"/>
        <v>0</v>
      </c>
      <c r="FQ43" s="112">
        <f t="shared" si="64"/>
        <v>0</v>
      </c>
      <c r="FR43" s="112">
        <f t="shared" si="64"/>
        <v>0</v>
      </c>
      <c r="FS43" s="112">
        <f t="shared" si="64"/>
        <v>0</v>
      </c>
      <c r="FT43" s="112">
        <f t="shared" si="64"/>
        <v>0</v>
      </c>
      <c r="FU43" s="112">
        <f t="shared" si="64"/>
        <v>0</v>
      </c>
      <c r="FV43" s="112">
        <f t="shared" si="64"/>
        <v>0</v>
      </c>
      <c r="FW43" s="112">
        <f t="shared" si="64"/>
        <v>0</v>
      </c>
      <c r="FX43" s="112">
        <f t="shared" si="64"/>
        <v>0</v>
      </c>
      <c r="FY43" s="112">
        <f t="shared" si="64"/>
        <v>0</v>
      </c>
      <c r="FZ43" s="112">
        <f t="shared" si="64"/>
        <v>0</v>
      </c>
      <c r="GA43" s="112">
        <f t="shared" si="64"/>
        <v>0</v>
      </c>
      <c r="GB43" s="112">
        <f t="shared" si="64"/>
        <v>0</v>
      </c>
      <c r="GC43" s="112">
        <f t="shared" si="64"/>
        <v>0</v>
      </c>
      <c r="GD43" s="112">
        <f t="shared" si="64"/>
        <v>0</v>
      </c>
      <c r="GE43" s="112">
        <f t="shared" si="64"/>
        <v>0</v>
      </c>
      <c r="GF43" s="112">
        <f t="shared" si="64"/>
        <v>0</v>
      </c>
      <c r="GG43" s="112">
        <f t="shared" si="64"/>
        <v>0</v>
      </c>
      <c r="GH43" s="112">
        <f t="shared" si="64"/>
        <v>0</v>
      </c>
      <c r="GI43" s="112">
        <f t="shared" si="64"/>
        <v>0</v>
      </c>
      <c r="GJ43" s="112">
        <f t="shared" si="64"/>
        <v>0</v>
      </c>
      <c r="GK43" s="112">
        <f t="shared" si="64"/>
        <v>0</v>
      </c>
      <c r="GN43" s="112">
        <f t="shared" ref="GN43:HC51" si="65">SUMIF($A$12:$A$38,$I43,GN$12:GN$38)</f>
        <v>0</v>
      </c>
      <c r="GO43" s="112">
        <f t="shared" si="65"/>
        <v>0</v>
      </c>
      <c r="GP43" s="112">
        <f t="shared" si="65"/>
        <v>0</v>
      </c>
      <c r="GQ43" s="112">
        <f t="shared" si="65"/>
        <v>0</v>
      </c>
      <c r="GR43" s="112">
        <f t="shared" si="65"/>
        <v>0</v>
      </c>
      <c r="GS43" s="112">
        <f t="shared" si="65"/>
        <v>0</v>
      </c>
      <c r="GT43" s="112">
        <f t="shared" si="65"/>
        <v>0</v>
      </c>
      <c r="GU43" s="112">
        <f t="shared" si="65"/>
        <v>0</v>
      </c>
      <c r="GV43" s="112">
        <f t="shared" si="65"/>
        <v>0</v>
      </c>
      <c r="GW43" s="112">
        <f t="shared" si="65"/>
        <v>0</v>
      </c>
      <c r="GX43" s="112">
        <f t="shared" si="65"/>
        <v>0</v>
      </c>
      <c r="GY43" s="112">
        <f t="shared" si="65"/>
        <v>0</v>
      </c>
      <c r="GZ43" s="112">
        <f t="shared" si="65"/>
        <v>0</v>
      </c>
      <c r="HA43" s="112">
        <f t="shared" si="65"/>
        <v>0</v>
      </c>
      <c r="HB43" s="112">
        <f t="shared" si="65"/>
        <v>0</v>
      </c>
      <c r="HC43" s="112">
        <f t="shared" si="65"/>
        <v>0</v>
      </c>
      <c r="HD43" s="112">
        <f t="shared" ref="HD43:HS51" si="66">SUMIF($A$12:$A$38,$I43,HD$12:HD$38)</f>
        <v>0</v>
      </c>
      <c r="HE43" s="112">
        <f t="shared" si="66"/>
        <v>0</v>
      </c>
      <c r="HF43" s="112">
        <f t="shared" si="66"/>
        <v>0</v>
      </c>
      <c r="HG43" s="112">
        <f t="shared" si="66"/>
        <v>0</v>
      </c>
      <c r="HH43" s="112">
        <f t="shared" si="66"/>
        <v>0</v>
      </c>
      <c r="HI43" s="112">
        <f t="shared" si="66"/>
        <v>0</v>
      </c>
      <c r="HJ43" s="112">
        <f t="shared" si="66"/>
        <v>0</v>
      </c>
      <c r="HK43" s="112">
        <f t="shared" si="66"/>
        <v>0</v>
      </c>
      <c r="HL43" s="112">
        <f t="shared" si="66"/>
        <v>0</v>
      </c>
      <c r="HM43" s="112">
        <f t="shared" si="66"/>
        <v>0</v>
      </c>
      <c r="HN43" s="112">
        <f t="shared" si="66"/>
        <v>0</v>
      </c>
      <c r="HO43" s="112">
        <f t="shared" si="66"/>
        <v>0</v>
      </c>
      <c r="HP43" s="112">
        <f t="shared" si="66"/>
        <v>0</v>
      </c>
      <c r="HQ43" s="112">
        <f t="shared" si="66"/>
        <v>0</v>
      </c>
      <c r="HR43" s="112">
        <f t="shared" si="66"/>
        <v>0</v>
      </c>
      <c r="HS43" s="112">
        <f t="shared" si="66"/>
        <v>0</v>
      </c>
      <c r="HT43" s="112">
        <f t="shared" ref="HT43:IU51" si="67">SUMIF($A$12:$A$38,$I43,HT$12:HT$38)</f>
        <v>0</v>
      </c>
      <c r="HU43" s="112">
        <f t="shared" si="67"/>
        <v>0</v>
      </c>
      <c r="HV43" s="112">
        <f t="shared" si="67"/>
        <v>0</v>
      </c>
      <c r="HW43" s="112">
        <f t="shared" si="67"/>
        <v>0</v>
      </c>
      <c r="HX43" s="112">
        <f t="shared" si="67"/>
        <v>0</v>
      </c>
      <c r="HY43" s="112">
        <f t="shared" si="67"/>
        <v>0</v>
      </c>
      <c r="HZ43" s="112">
        <f t="shared" si="67"/>
        <v>0</v>
      </c>
      <c r="IA43" s="112">
        <f t="shared" si="67"/>
        <v>0</v>
      </c>
      <c r="IB43" s="112">
        <f t="shared" si="67"/>
        <v>0</v>
      </c>
      <c r="IC43" s="112">
        <f t="shared" si="67"/>
        <v>0</v>
      </c>
      <c r="ID43" s="112">
        <f t="shared" si="67"/>
        <v>0</v>
      </c>
      <c r="IE43" s="112">
        <f t="shared" si="67"/>
        <v>0</v>
      </c>
      <c r="IF43" s="112">
        <f t="shared" si="67"/>
        <v>0</v>
      </c>
      <c r="IG43" s="112">
        <f t="shared" si="67"/>
        <v>0</v>
      </c>
      <c r="IH43" s="112">
        <f t="shared" si="67"/>
        <v>0</v>
      </c>
      <c r="II43" s="112">
        <f t="shared" si="67"/>
        <v>0</v>
      </c>
      <c r="IJ43" s="112">
        <f t="shared" si="67"/>
        <v>0</v>
      </c>
      <c r="IK43" s="112">
        <f t="shared" si="67"/>
        <v>0</v>
      </c>
      <c r="IL43" s="112">
        <f t="shared" si="67"/>
        <v>0</v>
      </c>
      <c r="IM43" s="112">
        <f t="shared" si="67"/>
        <v>0</v>
      </c>
      <c r="IN43" s="112">
        <f t="shared" si="67"/>
        <v>0</v>
      </c>
      <c r="IO43" s="112">
        <f t="shared" si="67"/>
        <v>0</v>
      </c>
      <c r="IP43" s="112">
        <f t="shared" si="67"/>
        <v>0</v>
      </c>
      <c r="IQ43" s="112">
        <f t="shared" si="67"/>
        <v>0</v>
      </c>
      <c r="IR43" s="112">
        <f t="shared" si="67"/>
        <v>0</v>
      </c>
      <c r="IS43" s="112">
        <f t="shared" si="67"/>
        <v>0</v>
      </c>
      <c r="IT43" s="112">
        <f t="shared" si="67"/>
        <v>0</v>
      </c>
      <c r="IU43" s="112">
        <f t="shared" si="67"/>
        <v>0</v>
      </c>
    </row>
    <row r="44" spans="1:255" s="107" customFormat="1" ht="15.75" x14ac:dyDescent="0.25">
      <c r="C44" s="147"/>
      <c r="D44" s="147"/>
      <c r="I44" s="150" t="str">
        <f>'Non-wage Inputs'!B48</f>
        <v>R&amp;D</v>
      </c>
      <c r="L44" s="112">
        <f t="shared" si="54"/>
        <v>41600.089041095896</v>
      </c>
      <c r="M44" s="112">
        <f t="shared" si="54"/>
        <v>38916.212328767127</v>
      </c>
      <c r="N44" s="112">
        <f t="shared" si="54"/>
        <v>41600.089041095896</v>
      </c>
      <c r="O44" s="112">
        <f t="shared" si="54"/>
        <v>40258.150684931497</v>
      </c>
      <c r="P44" s="112">
        <f t="shared" si="54"/>
        <v>41600.089041095896</v>
      </c>
      <c r="Q44" s="112">
        <f t="shared" si="54"/>
        <v>40258.150684931497</v>
      </c>
      <c r="R44" s="112">
        <f t="shared" si="54"/>
        <v>41600.089041095896</v>
      </c>
      <c r="S44" s="112">
        <f t="shared" si="54"/>
        <v>41600.089041095896</v>
      </c>
      <c r="T44" s="112">
        <f t="shared" si="54"/>
        <v>40258.150684931497</v>
      </c>
      <c r="U44" s="112">
        <f t="shared" si="54"/>
        <v>41600.089041095896</v>
      </c>
      <c r="V44" s="112">
        <f t="shared" si="54"/>
        <v>40258.150684931497</v>
      </c>
      <c r="W44" s="112">
        <f t="shared" si="54"/>
        <v>41600.089041095896</v>
      </c>
      <c r="X44" s="112">
        <f t="shared" si="54"/>
        <v>41600.089041095896</v>
      </c>
      <c r="Y44" s="112">
        <f t="shared" si="54"/>
        <v>37574.273972602736</v>
      </c>
      <c r="Z44" s="112">
        <f t="shared" si="54"/>
        <v>41600.089041095896</v>
      </c>
      <c r="AA44" s="112">
        <f t="shared" si="54"/>
        <v>40258.150684931497</v>
      </c>
      <c r="AB44" s="112">
        <f t="shared" si="55"/>
        <v>41600.089041095896</v>
      </c>
      <c r="AC44" s="112">
        <f t="shared" si="55"/>
        <v>40258.150684931497</v>
      </c>
      <c r="AD44" s="112">
        <f t="shared" si="55"/>
        <v>41600.089041095896</v>
      </c>
      <c r="AE44" s="112">
        <f t="shared" si="55"/>
        <v>41600.089041095896</v>
      </c>
      <c r="AF44" s="112">
        <f t="shared" si="55"/>
        <v>40258.150684931497</v>
      </c>
      <c r="AG44" s="112">
        <f t="shared" si="55"/>
        <v>41600.089041095896</v>
      </c>
      <c r="AH44" s="112">
        <f t="shared" si="55"/>
        <v>40258.150684931497</v>
      </c>
      <c r="AI44" s="112">
        <f t="shared" si="55"/>
        <v>41600.089041095896</v>
      </c>
      <c r="AJ44" s="112">
        <f t="shared" si="55"/>
        <v>41600.089041095896</v>
      </c>
      <c r="AK44" s="112">
        <f t="shared" si="55"/>
        <v>37574.273972602736</v>
      </c>
      <c r="AL44" s="112">
        <f t="shared" si="55"/>
        <v>41600.089041095896</v>
      </c>
      <c r="AM44" s="112">
        <f t="shared" si="55"/>
        <v>40258.150684931497</v>
      </c>
      <c r="AN44" s="112">
        <f t="shared" si="55"/>
        <v>41600.089041095896</v>
      </c>
      <c r="AO44" s="112">
        <f t="shared" si="55"/>
        <v>40258.150684931497</v>
      </c>
      <c r="AP44" s="112">
        <f t="shared" si="55"/>
        <v>41600.089041095896</v>
      </c>
      <c r="AQ44" s="112">
        <f t="shared" si="55"/>
        <v>41600.089041095896</v>
      </c>
      <c r="AR44" s="112">
        <f t="shared" si="56"/>
        <v>40258.150684931497</v>
      </c>
      <c r="AS44" s="112">
        <f t="shared" si="56"/>
        <v>41600.089041095896</v>
      </c>
      <c r="AT44" s="112">
        <f t="shared" si="56"/>
        <v>40258.150684931497</v>
      </c>
      <c r="AU44" s="112">
        <f t="shared" si="56"/>
        <v>41600.089041095896</v>
      </c>
      <c r="AV44" s="112">
        <f t="shared" si="56"/>
        <v>41600.089041095896</v>
      </c>
      <c r="AW44" s="112">
        <f t="shared" si="56"/>
        <v>37574.273972602736</v>
      </c>
      <c r="AX44" s="112">
        <f t="shared" si="56"/>
        <v>41600.089041095896</v>
      </c>
      <c r="AY44" s="112">
        <f t="shared" si="56"/>
        <v>40258.150684931497</v>
      </c>
      <c r="AZ44" s="112">
        <f t="shared" si="56"/>
        <v>41600.089041095896</v>
      </c>
      <c r="BA44" s="112">
        <f t="shared" si="56"/>
        <v>40258.150684931497</v>
      </c>
      <c r="BB44" s="112">
        <f t="shared" si="56"/>
        <v>41600.089041095896</v>
      </c>
      <c r="BC44" s="112">
        <f t="shared" si="56"/>
        <v>41600.089041095896</v>
      </c>
      <c r="BD44" s="112">
        <f t="shared" si="56"/>
        <v>40258.150684931497</v>
      </c>
      <c r="BE44" s="112">
        <f t="shared" si="56"/>
        <v>41600.089041095896</v>
      </c>
      <c r="BF44" s="112">
        <f t="shared" si="56"/>
        <v>40258.150684931497</v>
      </c>
      <c r="BG44" s="112">
        <f t="shared" si="56"/>
        <v>41600.089041095896</v>
      </c>
      <c r="BH44" s="112">
        <f t="shared" si="57"/>
        <v>41600.089041095896</v>
      </c>
      <c r="BI44" s="112">
        <f t="shared" si="57"/>
        <v>38916.212328767127</v>
      </c>
      <c r="BJ44" s="112">
        <f t="shared" si="57"/>
        <v>41600.089041095896</v>
      </c>
      <c r="BK44" s="112">
        <f t="shared" si="57"/>
        <v>40258.150684931497</v>
      </c>
      <c r="BL44" s="112">
        <f t="shared" si="57"/>
        <v>41600.089041095896</v>
      </c>
      <c r="BM44" s="112">
        <f t="shared" si="57"/>
        <v>40258.150684931497</v>
      </c>
      <c r="BN44" s="112">
        <f t="shared" si="57"/>
        <v>41600.089041095896</v>
      </c>
      <c r="BO44" s="112">
        <f t="shared" si="57"/>
        <v>41600.089041095896</v>
      </c>
      <c r="BP44" s="112">
        <f t="shared" si="57"/>
        <v>40258.150684931497</v>
      </c>
      <c r="BQ44" s="112">
        <f t="shared" si="57"/>
        <v>41600.089041095896</v>
      </c>
      <c r="BR44" s="112">
        <f t="shared" si="57"/>
        <v>40258.150684931497</v>
      </c>
      <c r="BS44" s="112">
        <f t="shared" si="57"/>
        <v>41600.089041095896</v>
      </c>
      <c r="BU44" s="112">
        <f t="shared" si="58"/>
        <v>7</v>
      </c>
      <c r="BV44" s="112">
        <f t="shared" si="58"/>
        <v>7</v>
      </c>
      <c r="BW44" s="112">
        <f t="shared" si="58"/>
        <v>7</v>
      </c>
      <c r="BX44" s="112">
        <f t="shared" si="58"/>
        <v>7</v>
      </c>
      <c r="BY44" s="112">
        <f t="shared" si="58"/>
        <v>7</v>
      </c>
      <c r="BZ44" s="112">
        <f t="shared" si="58"/>
        <v>7</v>
      </c>
      <c r="CA44" s="112">
        <f t="shared" si="58"/>
        <v>7</v>
      </c>
      <c r="CB44" s="112">
        <f t="shared" si="58"/>
        <v>7</v>
      </c>
      <c r="CC44" s="112">
        <f t="shared" si="58"/>
        <v>7</v>
      </c>
      <c r="CD44" s="112">
        <f t="shared" si="58"/>
        <v>7</v>
      </c>
      <c r="CE44" s="112">
        <f t="shared" si="58"/>
        <v>7</v>
      </c>
      <c r="CF44" s="112">
        <f t="shared" si="58"/>
        <v>7</v>
      </c>
      <c r="CG44" s="112">
        <f t="shared" si="58"/>
        <v>7</v>
      </c>
      <c r="CH44" s="112">
        <f t="shared" si="58"/>
        <v>7</v>
      </c>
      <c r="CI44" s="112">
        <f t="shared" si="58"/>
        <v>7</v>
      </c>
      <c r="CJ44" s="112">
        <f t="shared" si="58"/>
        <v>7</v>
      </c>
      <c r="CK44" s="112">
        <f t="shared" si="59"/>
        <v>7</v>
      </c>
      <c r="CL44" s="112">
        <f t="shared" si="59"/>
        <v>7</v>
      </c>
      <c r="CM44" s="112">
        <f t="shared" si="59"/>
        <v>7</v>
      </c>
      <c r="CN44" s="112">
        <f t="shared" si="59"/>
        <v>7</v>
      </c>
      <c r="CO44" s="112">
        <f t="shared" si="59"/>
        <v>7</v>
      </c>
      <c r="CP44" s="112">
        <f t="shared" si="59"/>
        <v>7</v>
      </c>
      <c r="CQ44" s="112">
        <f t="shared" si="59"/>
        <v>7</v>
      </c>
      <c r="CR44" s="112">
        <f t="shared" si="59"/>
        <v>7</v>
      </c>
      <c r="CS44" s="112">
        <f t="shared" si="59"/>
        <v>7</v>
      </c>
      <c r="CT44" s="112">
        <f t="shared" si="59"/>
        <v>7</v>
      </c>
      <c r="CU44" s="112">
        <f t="shared" si="59"/>
        <v>7</v>
      </c>
      <c r="CV44" s="112">
        <f t="shared" si="59"/>
        <v>7</v>
      </c>
      <c r="CW44" s="112">
        <f t="shared" si="59"/>
        <v>7</v>
      </c>
      <c r="CX44" s="112">
        <f t="shared" si="59"/>
        <v>7</v>
      </c>
      <c r="CY44" s="112">
        <f t="shared" si="59"/>
        <v>7</v>
      </c>
      <c r="CZ44" s="112">
        <f t="shared" si="59"/>
        <v>7</v>
      </c>
      <c r="DA44" s="112">
        <f t="shared" si="60"/>
        <v>7</v>
      </c>
      <c r="DB44" s="112">
        <f t="shared" si="60"/>
        <v>7</v>
      </c>
      <c r="DC44" s="112">
        <f t="shared" si="60"/>
        <v>7</v>
      </c>
      <c r="DD44" s="112">
        <f t="shared" si="60"/>
        <v>7</v>
      </c>
      <c r="DE44" s="112">
        <f t="shared" si="60"/>
        <v>7</v>
      </c>
      <c r="DF44" s="112">
        <f t="shared" si="60"/>
        <v>7</v>
      </c>
      <c r="DG44" s="112">
        <f t="shared" si="60"/>
        <v>7</v>
      </c>
      <c r="DH44" s="112">
        <f t="shared" si="60"/>
        <v>7</v>
      </c>
      <c r="DI44" s="112">
        <f t="shared" si="60"/>
        <v>7</v>
      </c>
      <c r="DJ44" s="112">
        <f t="shared" si="60"/>
        <v>7</v>
      </c>
      <c r="DK44" s="112">
        <f t="shared" si="60"/>
        <v>7</v>
      </c>
      <c r="DL44" s="112">
        <f t="shared" si="60"/>
        <v>7</v>
      </c>
      <c r="DM44" s="112">
        <f t="shared" si="60"/>
        <v>7</v>
      </c>
      <c r="DN44" s="112">
        <f t="shared" si="60"/>
        <v>7</v>
      </c>
      <c r="DO44" s="112">
        <f t="shared" si="60"/>
        <v>7</v>
      </c>
      <c r="DP44" s="112">
        <f t="shared" si="60"/>
        <v>7</v>
      </c>
      <c r="DQ44" s="112">
        <f t="shared" si="61"/>
        <v>7</v>
      </c>
      <c r="DR44" s="112">
        <f t="shared" si="61"/>
        <v>7</v>
      </c>
      <c r="DS44" s="112">
        <f t="shared" si="61"/>
        <v>7</v>
      </c>
      <c r="DT44" s="112">
        <f t="shared" si="61"/>
        <v>7</v>
      </c>
      <c r="DU44" s="112">
        <f t="shared" si="61"/>
        <v>7</v>
      </c>
      <c r="DV44" s="112">
        <f t="shared" si="61"/>
        <v>7</v>
      </c>
      <c r="DW44" s="112">
        <f t="shared" si="61"/>
        <v>7</v>
      </c>
      <c r="DX44" s="112">
        <f t="shared" si="61"/>
        <v>7</v>
      </c>
      <c r="DY44" s="112">
        <f t="shared" si="61"/>
        <v>7</v>
      </c>
      <c r="DZ44" s="112">
        <f t="shared" si="61"/>
        <v>7</v>
      </c>
      <c r="EA44" s="112">
        <f t="shared" si="61"/>
        <v>7</v>
      </c>
      <c r="EB44" s="112">
        <f t="shared" si="61"/>
        <v>7</v>
      </c>
      <c r="ED44" s="112">
        <f t="shared" si="62"/>
        <v>7</v>
      </c>
      <c r="EE44" s="112">
        <f t="shared" si="62"/>
        <v>7.0000000000000009</v>
      </c>
      <c r="EF44" s="112">
        <f t="shared" si="62"/>
        <v>7</v>
      </c>
      <c r="EG44" s="112">
        <f t="shared" si="62"/>
        <v>7</v>
      </c>
      <c r="EH44" s="112">
        <f t="shared" si="62"/>
        <v>7</v>
      </c>
      <c r="EI44" s="112">
        <f t="shared" si="62"/>
        <v>7</v>
      </c>
      <c r="EJ44" s="112">
        <f t="shared" si="62"/>
        <v>7</v>
      </c>
      <c r="EK44" s="112">
        <f t="shared" si="62"/>
        <v>7</v>
      </c>
      <c r="EL44" s="112">
        <f t="shared" si="62"/>
        <v>7</v>
      </c>
      <c r="EM44" s="112">
        <f t="shared" si="62"/>
        <v>7</v>
      </c>
      <c r="EN44" s="112">
        <f t="shared" si="62"/>
        <v>7</v>
      </c>
      <c r="EO44" s="112">
        <f t="shared" si="62"/>
        <v>7</v>
      </c>
      <c r="EP44" s="112">
        <f t="shared" si="62"/>
        <v>7</v>
      </c>
      <c r="EQ44" s="112">
        <f t="shared" si="62"/>
        <v>7</v>
      </c>
      <c r="ER44" s="112">
        <f t="shared" si="62"/>
        <v>7</v>
      </c>
      <c r="ES44" s="112">
        <f t="shared" si="62"/>
        <v>7</v>
      </c>
      <c r="ET44" s="112">
        <f t="shared" si="63"/>
        <v>7</v>
      </c>
      <c r="EU44" s="112">
        <f t="shared" si="63"/>
        <v>7</v>
      </c>
      <c r="EV44" s="112">
        <f t="shared" si="63"/>
        <v>7</v>
      </c>
      <c r="EW44" s="112">
        <f t="shared" si="63"/>
        <v>7</v>
      </c>
      <c r="EX44" s="112">
        <f t="shared" si="63"/>
        <v>7</v>
      </c>
      <c r="EY44" s="112">
        <f t="shared" si="63"/>
        <v>7</v>
      </c>
      <c r="EZ44" s="112">
        <f t="shared" si="63"/>
        <v>7</v>
      </c>
      <c r="FA44" s="112">
        <f t="shared" si="63"/>
        <v>7</v>
      </c>
      <c r="FB44" s="112">
        <f t="shared" si="63"/>
        <v>7</v>
      </c>
      <c r="FC44" s="112">
        <f t="shared" si="63"/>
        <v>7</v>
      </c>
      <c r="FD44" s="112">
        <f t="shared" si="63"/>
        <v>7</v>
      </c>
      <c r="FE44" s="112">
        <f t="shared" si="63"/>
        <v>7</v>
      </c>
      <c r="FF44" s="112">
        <f t="shared" si="63"/>
        <v>7</v>
      </c>
      <c r="FG44" s="112">
        <f t="shared" si="63"/>
        <v>7</v>
      </c>
      <c r="FH44" s="112">
        <f t="shared" si="63"/>
        <v>7</v>
      </c>
      <c r="FI44" s="112">
        <f t="shared" si="63"/>
        <v>7</v>
      </c>
      <c r="FJ44" s="112">
        <f t="shared" si="64"/>
        <v>7</v>
      </c>
      <c r="FK44" s="112">
        <f t="shared" si="64"/>
        <v>7</v>
      </c>
      <c r="FL44" s="112">
        <f t="shared" si="64"/>
        <v>7</v>
      </c>
      <c r="FM44" s="112">
        <f t="shared" si="64"/>
        <v>7</v>
      </c>
      <c r="FN44" s="112">
        <f t="shared" si="64"/>
        <v>7</v>
      </c>
      <c r="FO44" s="112">
        <f t="shared" si="64"/>
        <v>7</v>
      </c>
      <c r="FP44" s="112">
        <f t="shared" si="64"/>
        <v>7</v>
      </c>
      <c r="FQ44" s="112">
        <f t="shared" si="64"/>
        <v>7</v>
      </c>
      <c r="FR44" s="112">
        <f t="shared" si="64"/>
        <v>7</v>
      </c>
      <c r="FS44" s="112">
        <f t="shared" si="64"/>
        <v>7</v>
      </c>
      <c r="FT44" s="112">
        <f t="shared" si="64"/>
        <v>7</v>
      </c>
      <c r="FU44" s="112">
        <f t="shared" si="64"/>
        <v>7</v>
      </c>
      <c r="FV44" s="112">
        <f t="shared" si="64"/>
        <v>7</v>
      </c>
      <c r="FW44" s="112">
        <f t="shared" si="64"/>
        <v>7</v>
      </c>
      <c r="FX44" s="112">
        <f t="shared" si="64"/>
        <v>7</v>
      </c>
      <c r="FY44" s="112">
        <f t="shared" si="64"/>
        <v>7</v>
      </c>
      <c r="FZ44" s="112">
        <f t="shared" si="64"/>
        <v>7</v>
      </c>
      <c r="GA44" s="112">
        <f t="shared" si="64"/>
        <v>7.0000000000000009</v>
      </c>
      <c r="GB44" s="112">
        <f t="shared" si="64"/>
        <v>7</v>
      </c>
      <c r="GC44" s="112">
        <f t="shared" si="64"/>
        <v>7</v>
      </c>
      <c r="GD44" s="112">
        <f t="shared" si="64"/>
        <v>7</v>
      </c>
      <c r="GE44" s="112">
        <f t="shared" si="64"/>
        <v>7</v>
      </c>
      <c r="GF44" s="112">
        <f t="shared" si="64"/>
        <v>7</v>
      </c>
      <c r="GG44" s="112">
        <f t="shared" si="64"/>
        <v>7</v>
      </c>
      <c r="GH44" s="112">
        <f t="shared" si="64"/>
        <v>7</v>
      </c>
      <c r="GI44" s="112">
        <f t="shared" si="64"/>
        <v>7</v>
      </c>
      <c r="GJ44" s="112">
        <f t="shared" si="64"/>
        <v>7</v>
      </c>
      <c r="GK44" s="112">
        <f t="shared" si="64"/>
        <v>7</v>
      </c>
      <c r="GN44" s="112">
        <f t="shared" si="65"/>
        <v>2800</v>
      </c>
      <c r="GO44" s="112">
        <f t="shared" si="65"/>
        <v>2800</v>
      </c>
      <c r="GP44" s="112">
        <f t="shared" si="65"/>
        <v>2800</v>
      </c>
      <c r="GQ44" s="112">
        <f t="shared" si="65"/>
        <v>2800</v>
      </c>
      <c r="GR44" s="112">
        <f t="shared" si="65"/>
        <v>2800</v>
      </c>
      <c r="GS44" s="112">
        <f t="shared" si="65"/>
        <v>2800</v>
      </c>
      <c r="GT44" s="112">
        <f t="shared" si="65"/>
        <v>2800</v>
      </c>
      <c r="GU44" s="112">
        <f t="shared" si="65"/>
        <v>2800</v>
      </c>
      <c r="GV44" s="112">
        <f t="shared" si="65"/>
        <v>2800</v>
      </c>
      <c r="GW44" s="112">
        <f t="shared" si="65"/>
        <v>2800</v>
      </c>
      <c r="GX44" s="112">
        <f t="shared" si="65"/>
        <v>2800</v>
      </c>
      <c r="GY44" s="112">
        <f t="shared" si="65"/>
        <v>2800</v>
      </c>
      <c r="GZ44" s="112">
        <f t="shared" si="65"/>
        <v>2800</v>
      </c>
      <c r="HA44" s="112">
        <f t="shared" si="65"/>
        <v>2800</v>
      </c>
      <c r="HB44" s="112">
        <f t="shared" si="65"/>
        <v>2800</v>
      </c>
      <c r="HC44" s="112">
        <f t="shared" si="65"/>
        <v>2800</v>
      </c>
      <c r="HD44" s="112">
        <f t="shared" si="66"/>
        <v>2800</v>
      </c>
      <c r="HE44" s="112">
        <f t="shared" si="66"/>
        <v>2800</v>
      </c>
      <c r="HF44" s="112">
        <f t="shared" si="66"/>
        <v>2800</v>
      </c>
      <c r="HG44" s="112">
        <f t="shared" si="66"/>
        <v>2800</v>
      </c>
      <c r="HH44" s="112">
        <f t="shared" si="66"/>
        <v>2800</v>
      </c>
      <c r="HI44" s="112">
        <f t="shared" si="66"/>
        <v>2800</v>
      </c>
      <c r="HJ44" s="112">
        <f t="shared" si="66"/>
        <v>2800</v>
      </c>
      <c r="HK44" s="112">
        <f t="shared" si="66"/>
        <v>2800</v>
      </c>
      <c r="HL44" s="112">
        <f t="shared" si="66"/>
        <v>2800</v>
      </c>
      <c r="HM44" s="112">
        <f t="shared" si="66"/>
        <v>2800</v>
      </c>
      <c r="HN44" s="112">
        <f t="shared" si="66"/>
        <v>2800</v>
      </c>
      <c r="HO44" s="112">
        <f t="shared" si="66"/>
        <v>2800</v>
      </c>
      <c r="HP44" s="112">
        <f t="shared" si="66"/>
        <v>2800</v>
      </c>
      <c r="HQ44" s="112">
        <f t="shared" si="66"/>
        <v>2800</v>
      </c>
      <c r="HR44" s="112">
        <f t="shared" si="66"/>
        <v>2800</v>
      </c>
      <c r="HS44" s="112">
        <f t="shared" si="66"/>
        <v>2800</v>
      </c>
      <c r="HT44" s="112">
        <f t="shared" si="67"/>
        <v>2800</v>
      </c>
      <c r="HU44" s="112">
        <f t="shared" si="67"/>
        <v>2800</v>
      </c>
      <c r="HV44" s="112">
        <f t="shared" si="67"/>
        <v>2800</v>
      </c>
      <c r="HW44" s="112">
        <f t="shared" si="67"/>
        <v>2800</v>
      </c>
      <c r="HX44" s="112">
        <f t="shared" si="67"/>
        <v>2800</v>
      </c>
      <c r="HY44" s="112">
        <f t="shared" si="67"/>
        <v>2800</v>
      </c>
      <c r="HZ44" s="112">
        <f t="shared" si="67"/>
        <v>2800</v>
      </c>
      <c r="IA44" s="112">
        <f t="shared" si="67"/>
        <v>2800</v>
      </c>
      <c r="IB44" s="112">
        <f t="shared" si="67"/>
        <v>2800</v>
      </c>
      <c r="IC44" s="112">
        <f t="shared" si="67"/>
        <v>2800</v>
      </c>
      <c r="ID44" s="112">
        <f t="shared" si="67"/>
        <v>2800</v>
      </c>
      <c r="IE44" s="112">
        <f t="shared" si="67"/>
        <v>2800</v>
      </c>
      <c r="IF44" s="112">
        <f t="shared" si="67"/>
        <v>2800</v>
      </c>
      <c r="IG44" s="112">
        <f t="shared" si="67"/>
        <v>2800</v>
      </c>
      <c r="IH44" s="112">
        <f t="shared" si="67"/>
        <v>2800</v>
      </c>
      <c r="II44" s="112">
        <f t="shared" si="67"/>
        <v>2800</v>
      </c>
      <c r="IJ44" s="112">
        <f t="shared" si="67"/>
        <v>2800</v>
      </c>
      <c r="IK44" s="112">
        <f t="shared" si="67"/>
        <v>2800</v>
      </c>
      <c r="IL44" s="112">
        <f t="shared" si="67"/>
        <v>2800</v>
      </c>
      <c r="IM44" s="112">
        <f t="shared" si="67"/>
        <v>2800</v>
      </c>
      <c r="IN44" s="112">
        <f t="shared" si="67"/>
        <v>2800</v>
      </c>
      <c r="IO44" s="112">
        <f t="shared" si="67"/>
        <v>2800</v>
      </c>
      <c r="IP44" s="112">
        <f t="shared" si="67"/>
        <v>2800</v>
      </c>
      <c r="IQ44" s="112">
        <f t="shared" si="67"/>
        <v>2800</v>
      </c>
      <c r="IR44" s="112">
        <f t="shared" si="67"/>
        <v>2800</v>
      </c>
      <c r="IS44" s="112">
        <f t="shared" si="67"/>
        <v>2800</v>
      </c>
      <c r="IT44" s="112">
        <f t="shared" si="67"/>
        <v>2800</v>
      </c>
      <c r="IU44" s="112">
        <f t="shared" si="67"/>
        <v>2800</v>
      </c>
    </row>
    <row r="45" spans="1:255" s="107" customFormat="1" ht="15.75" x14ac:dyDescent="0.25">
      <c r="C45" s="147"/>
      <c r="D45" s="147"/>
      <c r="I45" s="150" t="str">
        <f>'Non-wage Inputs'!B49</f>
        <v>Sales</v>
      </c>
      <c r="L45" s="112">
        <f t="shared" si="54"/>
        <v>4571.4383561643835</v>
      </c>
      <c r="M45" s="112">
        <f t="shared" si="54"/>
        <v>4276.5068493150693</v>
      </c>
      <c r="N45" s="112">
        <f t="shared" si="54"/>
        <v>4571.4383561643835</v>
      </c>
      <c r="O45" s="112">
        <f t="shared" si="54"/>
        <v>4423.9726027397255</v>
      </c>
      <c r="P45" s="112">
        <f t="shared" si="54"/>
        <v>4571.4383561643835</v>
      </c>
      <c r="Q45" s="112">
        <f t="shared" si="54"/>
        <v>4423.9726027397255</v>
      </c>
      <c r="R45" s="112">
        <f t="shared" si="54"/>
        <v>4571.4383561643835</v>
      </c>
      <c r="S45" s="112">
        <f t="shared" si="54"/>
        <v>4571.4383561643835</v>
      </c>
      <c r="T45" s="112">
        <f t="shared" si="54"/>
        <v>4423.9726027397255</v>
      </c>
      <c r="U45" s="112">
        <f t="shared" si="54"/>
        <v>4571.4383561643835</v>
      </c>
      <c r="V45" s="112">
        <f t="shared" si="54"/>
        <v>4423.9726027397255</v>
      </c>
      <c r="W45" s="112">
        <f t="shared" si="54"/>
        <v>4571.4383561643835</v>
      </c>
      <c r="X45" s="112">
        <f t="shared" si="54"/>
        <v>4571.4383561643835</v>
      </c>
      <c r="Y45" s="112">
        <f t="shared" si="54"/>
        <v>4129.0410958904113</v>
      </c>
      <c r="Z45" s="112">
        <f t="shared" si="54"/>
        <v>4571.4383561643835</v>
      </c>
      <c r="AA45" s="112">
        <f t="shared" si="54"/>
        <v>4423.9726027397255</v>
      </c>
      <c r="AB45" s="112">
        <f t="shared" si="55"/>
        <v>4571.4383561643835</v>
      </c>
      <c r="AC45" s="112">
        <f t="shared" si="55"/>
        <v>4423.9726027397255</v>
      </c>
      <c r="AD45" s="112">
        <f t="shared" si="55"/>
        <v>4571.4383561643835</v>
      </c>
      <c r="AE45" s="112">
        <f t="shared" si="55"/>
        <v>4571.4383561643835</v>
      </c>
      <c r="AF45" s="112">
        <f t="shared" si="55"/>
        <v>4423.9726027397255</v>
      </c>
      <c r="AG45" s="112">
        <f t="shared" si="55"/>
        <v>4571.4383561643835</v>
      </c>
      <c r="AH45" s="112">
        <f t="shared" si="55"/>
        <v>4423.9726027397255</v>
      </c>
      <c r="AI45" s="112">
        <f t="shared" si="55"/>
        <v>4571.4383561643835</v>
      </c>
      <c r="AJ45" s="112">
        <f t="shared" si="55"/>
        <v>4571.4383561643835</v>
      </c>
      <c r="AK45" s="112">
        <f t="shared" si="55"/>
        <v>4129.0410958904113</v>
      </c>
      <c r="AL45" s="112">
        <f t="shared" si="55"/>
        <v>4571.4383561643835</v>
      </c>
      <c r="AM45" s="112">
        <f t="shared" si="55"/>
        <v>4423.9726027397255</v>
      </c>
      <c r="AN45" s="112">
        <f t="shared" si="55"/>
        <v>4571.4383561643835</v>
      </c>
      <c r="AO45" s="112">
        <f t="shared" si="55"/>
        <v>4423.9726027397255</v>
      </c>
      <c r="AP45" s="112">
        <f t="shared" si="55"/>
        <v>4571.4383561643835</v>
      </c>
      <c r="AQ45" s="112">
        <f t="shared" si="55"/>
        <v>4571.4383561643835</v>
      </c>
      <c r="AR45" s="112">
        <f t="shared" si="56"/>
        <v>4423.9726027397255</v>
      </c>
      <c r="AS45" s="112">
        <f t="shared" si="56"/>
        <v>4571.4383561643835</v>
      </c>
      <c r="AT45" s="112">
        <f t="shared" si="56"/>
        <v>4423.9726027397255</v>
      </c>
      <c r="AU45" s="112">
        <f t="shared" si="56"/>
        <v>4571.4383561643835</v>
      </c>
      <c r="AV45" s="112">
        <f t="shared" si="56"/>
        <v>4571.4383561643835</v>
      </c>
      <c r="AW45" s="112">
        <f t="shared" si="56"/>
        <v>4129.0410958904113</v>
      </c>
      <c r="AX45" s="112">
        <f t="shared" si="56"/>
        <v>4571.4383561643835</v>
      </c>
      <c r="AY45" s="112">
        <f t="shared" si="56"/>
        <v>4423.9726027397255</v>
      </c>
      <c r="AZ45" s="112">
        <f t="shared" si="56"/>
        <v>4571.4383561643835</v>
      </c>
      <c r="BA45" s="112">
        <f t="shared" si="56"/>
        <v>4423.9726027397255</v>
      </c>
      <c r="BB45" s="112">
        <f t="shared" si="56"/>
        <v>4571.4383561643835</v>
      </c>
      <c r="BC45" s="112">
        <f t="shared" si="56"/>
        <v>4571.4383561643835</v>
      </c>
      <c r="BD45" s="112">
        <f t="shared" si="56"/>
        <v>4423.9726027397255</v>
      </c>
      <c r="BE45" s="112">
        <f t="shared" si="56"/>
        <v>4571.4383561643835</v>
      </c>
      <c r="BF45" s="112">
        <f t="shared" si="56"/>
        <v>4423.9726027397255</v>
      </c>
      <c r="BG45" s="112">
        <f t="shared" si="56"/>
        <v>4571.4383561643835</v>
      </c>
      <c r="BH45" s="112">
        <f t="shared" si="57"/>
        <v>4571.4383561643835</v>
      </c>
      <c r="BI45" s="112">
        <f t="shared" si="57"/>
        <v>4276.5068493150693</v>
      </c>
      <c r="BJ45" s="112">
        <f t="shared" si="57"/>
        <v>4571.4383561643835</v>
      </c>
      <c r="BK45" s="112">
        <f t="shared" si="57"/>
        <v>4423.9726027397255</v>
      </c>
      <c r="BL45" s="112">
        <f t="shared" si="57"/>
        <v>4571.4383561643835</v>
      </c>
      <c r="BM45" s="112">
        <f t="shared" si="57"/>
        <v>4423.9726027397255</v>
      </c>
      <c r="BN45" s="112">
        <f t="shared" si="57"/>
        <v>4571.4383561643835</v>
      </c>
      <c r="BO45" s="112">
        <f t="shared" si="57"/>
        <v>4571.4383561643835</v>
      </c>
      <c r="BP45" s="112">
        <f t="shared" si="57"/>
        <v>4423.9726027397255</v>
      </c>
      <c r="BQ45" s="112">
        <f t="shared" si="57"/>
        <v>4571.4383561643835</v>
      </c>
      <c r="BR45" s="112">
        <f t="shared" si="57"/>
        <v>4423.9726027397255</v>
      </c>
      <c r="BS45" s="112">
        <f t="shared" si="57"/>
        <v>4571.4383561643835</v>
      </c>
      <c r="BU45" s="112">
        <f t="shared" si="58"/>
        <v>1</v>
      </c>
      <c r="BV45" s="112">
        <f t="shared" si="58"/>
        <v>1</v>
      </c>
      <c r="BW45" s="112">
        <f t="shared" si="58"/>
        <v>1</v>
      </c>
      <c r="BX45" s="112">
        <f t="shared" si="58"/>
        <v>1</v>
      </c>
      <c r="BY45" s="112">
        <f t="shared" si="58"/>
        <v>1</v>
      </c>
      <c r="BZ45" s="112">
        <f t="shared" si="58"/>
        <v>1</v>
      </c>
      <c r="CA45" s="112">
        <f t="shared" si="58"/>
        <v>1</v>
      </c>
      <c r="CB45" s="112">
        <f t="shared" si="58"/>
        <v>1</v>
      </c>
      <c r="CC45" s="112">
        <f t="shared" si="58"/>
        <v>1</v>
      </c>
      <c r="CD45" s="112">
        <f t="shared" si="58"/>
        <v>1</v>
      </c>
      <c r="CE45" s="112">
        <f t="shared" si="58"/>
        <v>1</v>
      </c>
      <c r="CF45" s="112">
        <f t="shared" si="58"/>
        <v>1</v>
      </c>
      <c r="CG45" s="112">
        <f t="shared" si="58"/>
        <v>1</v>
      </c>
      <c r="CH45" s="112">
        <f t="shared" si="58"/>
        <v>1</v>
      </c>
      <c r="CI45" s="112">
        <f t="shared" si="58"/>
        <v>1</v>
      </c>
      <c r="CJ45" s="112">
        <f t="shared" si="58"/>
        <v>1</v>
      </c>
      <c r="CK45" s="112">
        <f t="shared" si="59"/>
        <v>1</v>
      </c>
      <c r="CL45" s="112">
        <f t="shared" si="59"/>
        <v>1</v>
      </c>
      <c r="CM45" s="112">
        <f t="shared" si="59"/>
        <v>1</v>
      </c>
      <c r="CN45" s="112">
        <f t="shared" si="59"/>
        <v>1</v>
      </c>
      <c r="CO45" s="112">
        <f t="shared" si="59"/>
        <v>1</v>
      </c>
      <c r="CP45" s="112">
        <f t="shared" si="59"/>
        <v>1</v>
      </c>
      <c r="CQ45" s="112">
        <f t="shared" si="59"/>
        <v>1</v>
      </c>
      <c r="CR45" s="112">
        <f t="shared" si="59"/>
        <v>1</v>
      </c>
      <c r="CS45" s="112">
        <f t="shared" si="59"/>
        <v>1</v>
      </c>
      <c r="CT45" s="112">
        <f t="shared" si="59"/>
        <v>1</v>
      </c>
      <c r="CU45" s="112">
        <f t="shared" si="59"/>
        <v>1</v>
      </c>
      <c r="CV45" s="112">
        <f t="shared" si="59"/>
        <v>1</v>
      </c>
      <c r="CW45" s="112">
        <f t="shared" si="59"/>
        <v>1</v>
      </c>
      <c r="CX45" s="112">
        <f t="shared" si="59"/>
        <v>1</v>
      </c>
      <c r="CY45" s="112">
        <f t="shared" si="59"/>
        <v>1</v>
      </c>
      <c r="CZ45" s="112">
        <f t="shared" si="59"/>
        <v>1</v>
      </c>
      <c r="DA45" s="112">
        <f t="shared" si="60"/>
        <v>1</v>
      </c>
      <c r="DB45" s="112">
        <f t="shared" si="60"/>
        <v>1</v>
      </c>
      <c r="DC45" s="112">
        <f t="shared" si="60"/>
        <v>1</v>
      </c>
      <c r="DD45" s="112">
        <f t="shared" si="60"/>
        <v>1</v>
      </c>
      <c r="DE45" s="112">
        <f t="shared" si="60"/>
        <v>1</v>
      </c>
      <c r="DF45" s="112">
        <f t="shared" si="60"/>
        <v>1</v>
      </c>
      <c r="DG45" s="112">
        <f t="shared" si="60"/>
        <v>1</v>
      </c>
      <c r="DH45" s="112">
        <f t="shared" si="60"/>
        <v>1</v>
      </c>
      <c r="DI45" s="112">
        <f t="shared" si="60"/>
        <v>1</v>
      </c>
      <c r="DJ45" s="112">
        <f t="shared" si="60"/>
        <v>1</v>
      </c>
      <c r="DK45" s="112">
        <f t="shared" si="60"/>
        <v>1</v>
      </c>
      <c r="DL45" s="112">
        <f t="shared" si="60"/>
        <v>1</v>
      </c>
      <c r="DM45" s="112">
        <f t="shared" si="60"/>
        <v>1</v>
      </c>
      <c r="DN45" s="112">
        <f t="shared" si="60"/>
        <v>1</v>
      </c>
      <c r="DO45" s="112">
        <f t="shared" si="60"/>
        <v>1</v>
      </c>
      <c r="DP45" s="112">
        <f t="shared" si="60"/>
        <v>1</v>
      </c>
      <c r="DQ45" s="112">
        <f t="shared" si="61"/>
        <v>1</v>
      </c>
      <c r="DR45" s="112">
        <f t="shared" si="61"/>
        <v>1</v>
      </c>
      <c r="DS45" s="112">
        <f t="shared" si="61"/>
        <v>1</v>
      </c>
      <c r="DT45" s="112">
        <f t="shared" si="61"/>
        <v>1</v>
      </c>
      <c r="DU45" s="112">
        <f t="shared" si="61"/>
        <v>1</v>
      </c>
      <c r="DV45" s="112">
        <f t="shared" si="61"/>
        <v>1</v>
      </c>
      <c r="DW45" s="112">
        <f t="shared" si="61"/>
        <v>1</v>
      </c>
      <c r="DX45" s="112">
        <f t="shared" si="61"/>
        <v>1</v>
      </c>
      <c r="DY45" s="112">
        <f t="shared" si="61"/>
        <v>1</v>
      </c>
      <c r="DZ45" s="112">
        <f t="shared" si="61"/>
        <v>1</v>
      </c>
      <c r="EA45" s="112">
        <f t="shared" si="61"/>
        <v>1</v>
      </c>
      <c r="EB45" s="112">
        <f t="shared" si="61"/>
        <v>1</v>
      </c>
      <c r="ED45" s="112">
        <f t="shared" si="62"/>
        <v>1</v>
      </c>
      <c r="EE45" s="112">
        <f t="shared" si="62"/>
        <v>1.0000000000000002</v>
      </c>
      <c r="EF45" s="112">
        <f t="shared" si="62"/>
        <v>1</v>
      </c>
      <c r="EG45" s="112">
        <f t="shared" si="62"/>
        <v>1</v>
      </c>
      <c r="EH45" s="112">
        <f t="shared" si="62"/>
        <v>1</v>
      </c>
      <c r="EI45" s="112">
        <f t="shared" si="62"/>
        <v>1</v>
      </c>
      <c r="EJ45" s="112">
        <f t="shared" si="62"/>
        <v>1</v>
      </c>
      <c r="EK45" s="112">
        <f t="shared" si="62"/>
        <v>1</v>
      </c>
      <c r="EL45" s="112">
        <f t="shared" si="62"/>
        <v>1</v>
      </c>
      <c r="EM45" s="112">
        <f t="shared" si="62"/>
        <v>1</v>
      </c>
      <c r="EN45" s="112">
        <f t="shared" si="62"/>
        <v>1</v>
      </c>
      <c r="EO45" s="112">
        <f t="shared" si="62"/>
        <v>1</v>
      </c>
      <c r="EP45" s="112">
        <f t="shared" si="62"/>
        <v>1</v>
      </c>
      <c r="EQ45" s="112">
        <f t="shared" si="62"/>
        <v>1</v>
      </c>
      <c r="ER45" s="112">
        <f t="shared" si="62"/>
        <v>1</v>
      </c>
      <c r="ES45" s="112">
        <f t="shared" si="62"/>
        <v>1</v>
      </c>
      <c r="ET45" s="112">
        <f t="shared" si="63"/>
        <v>1</v>
      </c>
      <c r="EU45" s="112">
        <f t="shared" si="63"/>
        <v>1</v>
      </c>
      <c r="EV45" s="112">
        <f t="shared" si="63"/>
        <v>1</v>
      </c>
      <c r="EW45" s="112">
        <f t="shared" si="63"/>
        <v>1</v>
      </c>
      <c r="EX45" s="112">
        <f t="shared" si="63"/>
        <v>1</v>
      </c>
      <c r="EY45" s="112">
        <f t="shared" si="63"/>
        <v>1</v>
      </c>
      <c r="EZ45" s="112">
        <f t="shared" si="63"/>
        <v>1</v>
      </c>
      <c r="FA45" s="112">
        <f t="shared" si="63"/>
        <v>1</v>
      </c>
      <c r="FB45" s="112">
        <f t="shared" si="63"/>
        <v>1</v>
      </c>
      <c r="FC45" s="112">
        <f t="shared" si="63"/>
        <v>1</v>
      </c>
      <c r="FD45" s="112">
        <f t="shared" si="63"/>
        <v>1</v>
      </c>
      <c r="FE45" s="112">
        <f t="shared" si="63"/>
        <v>1</v>
      </c>
      <c r="FF45" s="112">
        <f t="shared" si="63"/>
        <v>1</v>
      </c>
      <c r="FG45" s="112">
        <f t="shared" si="63"/>
        <v>1</v>
      </c>
      <c r="FH45" s="112">
        <f t="shared" si="63"/>
        <v>1</v>
      </c>
      <c r="FI45" s="112">
        <f t="shared" si="63"/>
        <v>1</v>
      </c>
      <c r="FJ45" s="112">
        <f t="shared" si="64"/>
        <v>1</v>
      </c>
      <c r="FK45" s="112">
        <f t="shared" si="64"/>
        <v>1</v>
      </c>
      <c r="FL45" s="112">
        <f t="shared" si="64"/>
        <v>1</v>
      </c>
      <c r="FM45" s="112">
        <f t="shared" si="64"/>
        <v>1</v>
      </c>
      <c r="FN45" s="112">
        <f t="shared" si="64"/>
        <v>1</v>
      </c>
      <c r="FO45" s="112">
        <f t="shared" si="64"/>
        <v>1</v>
      </c>
      <c r="FP45" s="112">
        <f t="shared" si="64"/>
        <v>1</v>
      </c>
      <c r="FQ45" s="112">
        <f t="shared" si="64"/>
        <v>1</v>
      </c>
      <c r="FR45" s="112">
        <f t="shared" si="64"/>
        <v>1</v>
      </c>
      <c r="FS45" s="112">
        <f t="shared" si="64"/>
        <v>1</v>
      </c>
      <c r="FT45" s="112">
        <f t="shared" si="64"/>
        <v>1</v>
      </c>
      <c r="FU45" s="112">
        <f t="shared" si="64"/>
        <v>1</v>
      </c>
      <c r="FV45" s="112">
        <f t="shared" si="64"/>
        <v>1</v>
      </c>
      <c r="FW45" s="112">
        <f t="shared" si="64"/>
        <v>1</v>
      </c>
      <c r="FX45" s="112">
        <f t="shared" si="64"/>
        <v>1</v>
      </c>
      <c r="FY45" s="112">
        <f t="shared" si="64"/>
        <v>1</v>
      </c>
      <c r="FZ45" s="112">
        <f t="shared" si="64"/>
        <v>1</v>
      </c>
      <c r="GA45" s="112">
        <f t="shared" si="64"/>
        <v>1.0000000000000002</v>
      </c>
      <c r="GB45" s="112">
        <f t="shared" si="64"/>
        <v>1</v>
      </c>
      <c r="GC45" s="112">
        <f t="shared" si="64"/>
        <v>1</v>
      </c>
      <c r="GD45" s="112">
        <f t="shared" si="64"/>
        <v>1</v>
      </c>
      <c r="GE45" s="112">
        <f t="shared" si="64"/>
        <v>1</v>
      </c>
      <c r="GF45" s="112">
        <f t="shared" si="64"/>
        <v>1</v>
      </c>
      <c r="GG45" s="112">
        <f t="shared" si="64"/>
        <v>1</v>
      </c>
      <c r="GH45" s="112">
        <f t="shared" si="64"/>
        <v>1</v>
      </c>
      <c r="GI45" s="112">
        <f t="shared" si="64"/>
        <v>1</v>
      </c>
      <c r="GJ45" s="112">
        <f t="shared" si="64"/>
        <v>1</v>
      </c>
      <c r="GK45" s="112">
        <f t="shared" si="64"/>
        <v>1</v>
      </c>
      <c r="GN45" s="112">
        <f t="shared" si="65"/>
        <v>400</v>
      </c>
      <c r="GO45" s="112">
        <f t="shared" si="65"/>
        <v>400</v>
      </c>
      <c r="GP45" s="112">
        <f t="shared" si="65"/>
        <v>400</v>
      </c>
      <c r="GQ45" s="112">
        <f t="shared" si="65"/>
        <v>400</v>
      </c>
      <c r="GR45" s="112">
        <f t="shared" si="65"/>
        <v>400</v>
      </c>
      <c r="GS45" s="112">
        <f t="shared" si="65"/>
        <v>400</v>
      </c>
      <c r="GT45" s="112">
        <f t="shared" si="65"/>
        <v>400</v>
      </c>
      <c r="GU45" s="112">
        <f t="shared" si="65"/>
        <v>400</v>
      </c>
      <c r="GV45" s="112">
        <f t="shared" si="65"/>
        <v>400</v>
      </c>
      <c r="GW45" s="112">
        <f t="shared" si="65"/>
        <v>400</v>
      </c>
      <c r="GX45" s="112">
        <f t="shared" si="65"/>
        <v>400</v>
      </c>
      <c r="GY45" s="112">
        <f t="shared" si="65"/>
        <v>400</v>
      </c>
      <c r="GZ45" s="112">
        <f t="shared" si="65"/>
        <v>400</v>
      </c>
      <c r="HA45" s="112">
        <f t="shared" si="65"/>
        <v>400</v>
      </c>
      <c r="HB45" s="112">
        <f t="shared" si="65"/>
        <v>400</v>
      </c>
      <c r="HC45" s="112">
        <f t="shared" si="65"/>
        <v>400</v>
      </c>
      <c r="HD45" s="112">
        <f t="shared" si="66"/>
        <v>400</v>
      </c>
      <c r="HE45" s="112">
        <f t="shared" si="66"/>
        <v>400</v>
      </c>
      <c r="HF45" s="112">
        <f t="shared" si="66"/>
        <v>400</v>
      </c>
      <c r="HG45" s="112">
        <f t="shared" si="66"/>
        <v>400</v>
      </c>
      <c r="HH45" s="112">
        <f t="shared" si="66"/>
        <v>400</v>
      </c>
      <c r="HI45" s="112">
        <f t="shared" si="66"/>
        <v>400</v>
      </c>
      <c r="HJ45" s="112">
        <f t="shared" si="66"/>
        <v>400</v>
      </c>
      <c r="HK45" s="112">
        <f t="shared" si="66"/>
        <v>400</v>
      </c>
      <c r="HL45" s="112">
        <f t="shared" si="66"/>
        <v>400</v>
      </c>
      <c r="HM45" s="112">
        <f t="shared" si="66"/>
        <v>400</v>
      </c>
      <c r="HN45" s="112">
        <f t="shared" si="66"/>
        <v>400</v>
      </c>
      <c r="HO45" s="112">
        <f t="shared" si="66"/>
        <v>400</v>
      </c>
      <c r="HP45" s="112">
        <f t="shared" si="66"/>
        <v>400</v>
      </c>
      <c r="HQ45" s="112">
        <f t="shared" si="66"/>
        <v>400</v>
      </c>
      <c r="HR45" s="112">
        <f t="shared" si="66"/>
        <v>400</v>
      </c>
      <c r="HS45" s="112">
        <f t="shared" si="66"/>
        <v>400</v>
      </c>
      <c r="HT45" s="112">
        <f t="shared" si="67"/>
        <v>400</v>
      </c>
      <c r="HU45" s="112">
        <f t="shared" si="67"/>
        <v>400</v>
      </c>
      <c r="HV45" s="112">
        <f t="shared" si="67"/>
        <v>400</v>
      </c>
      <c r="HW45" s="112">
        <f t="shared" si="67"/>
        <v>400</v>
      </c>
      <c r="HX45" s="112">
        <f t="shared" si="67"/>
        <v>400</v>
      </c>
      <c r="HY45" s="112">
        <f t="shared" si="67"/>
        <v>400</v>
      </c>
      <c r="HZ45" s="112">
        <f t="shared" si="67"/>
        <v>400</v>
      </c>
      <c r="IA45" s="112">
        <f t="shared" si="67"/>
        <v>400</v>
      </c>
      <c r="IB45" s="112">
        <f t="shared" si="67"/>
        <v>400</v>
      </c>
      <c r="IC45" s="112">
        <f t="shared" si="67"/>
        <v>400</v>
      </c>
      <c r="ID45" s="112">
        <f t="shared" si="67"/>
        <v>400</v>
      </c>
      <c r="IE45" s="112">
        <f t="shared" si="67"/>
        <v>400</v>
      </c>
      <c r="IF45" s="112">
        <f t="shared" si="67"/>
        <v>400</v>
      </c>
      <c r="IG45" s="112">
        <f t="shared" si="67"/>
        <v>400</v>
      </c>
      <c r="IH45" s="112">
        <f t="shared" si="67"/>
        <v>400</v>
      </c>
      <c r="II45" s="112">
        <f t="shared" si="67"/>
        <v>400</v>
      </c>
      <c r="IJ45" s="112">
        <f t="shared" si="67"/>
        <v>400</v>
      </c>
      <c r="IK45" s="112">
        <f t="shared" si="67"/>
        <v>400</v>
      </c>
      <c r="IL45" s="112">
        <f t="shared" si="67"/>
        <v>400</v>
      </c>
      <c r="IM45" s="112">
        <f t="shared" si="67"/>
        <v>400</v>
      </c>
      <c r="IN45" s="112">
        <f t="shared" si="67"/>
        <v>400</v>
      </c>
      <c r="IO45" s="112">
        <f t="shared" si="67"/>
        <v>400</v>
      </c>
      <c r="IP45" s="112">
        <f t="shared" si="67"/>
        <v>400</v>
      </c>
      <c r="IQ45" s="112">
        <f t="shared" si="67"/>
        <v>400</v>
      </c>
      <c r="IR45" s="112">
        <f t="shared" si="67"/>
        <v>400</v>
      </c>
      <c r="IS45" s="112">
        <f t="shared" si="67"/>
        <v>400</v>
      </c>
      <c r="IT45" s="112">
        <f t="shared" si="67"/>
        <v>400</v>
      </c>
      <c r="IU45" s="112">
        <f t="shared" si="67"/>
        <v>400</v>
      </c>
    </row>
    <row r="46" spans="1:255" s="107" customFormat="1" ht="15.75" x14ac:dyDescent="0.25">
      <c r="C46" s="147"/>
      <c r="D46" s="147"/>
      <c r="I46" s="150" t="str">
        <f>'Non-wage Inputs'!B50</f>
        <v>Marketing</v>
      </c>
      <c r="L46" s="112">
        <f t="shared" si="54"/>
        <v>4571.4383561643835</v>
      </c>
      <c r="M46" s="112">
        <f t="shared" si="54"/>
        <v>4276.5068493150693</v>
      </c>
      <c r="N46" s="112">
        <f t="shared" si="54"/>
        <v>4571.4383561643835</v>
      </c>
      <c r="O46" s="112">
        <f t="shared" si="54"/>
        <v>4423.9726027397255</v>
      </c>
      <c r="P46" s="112">
        <f t="shared" si="54"/>
        <v>4571.4383561643835</v>
      </c>
      <c r="Q46" s="112">
        <f t="shared" si="54"/>
        <v>4423.9726027397255</v>
      </c>
      <c r="R46" s="112">
        <f t="shared" si="54"/>
        <v>4571.4383561643835</v>
      </c>
      <c r="S46" s="112">
        <f t="shared" si="54"/>
        <v>4571.4383561643835</v>
      </c>
      <c r="T46" s="112">
        <f t="shared" si="54"/>
        <v>4423.9726027397255</v>
      </c>
      <c r="U46" s="112">
        <f t="shared" si="54"/>
        <v>4571.4383561643835</v>
      </c>
      <c r="V46" s="112">
        <f t="shared" si="54"/>
        <v>4423.9726027397255</v>
      </c>
      <c r="W46" s="112">
        <f t="shared" si="54"/>
        <v>4571.4383561643835</v>
      </c>
      <c r="X46" s="112">
        <f t="shared" si="54"/>
        <v>4571.4383561643835</v>
      </c>
      <c r="Y46" s="112">
        <f t="shared" si="54"/>
        <v>4129.0410958904113</v>
      </c>
      <c r="Z46" s="112">
        <f t="shared" si="54"/>
        <v>4571.4383561643835</v>
      </c>
      <c r="AA46" s="112">
        <f t="shared" si="54"/>
        <v>4423.9726027397255</v>
      </c>
      <c r="AB46" s="112">
        <f t="shared" si="55"/>
        <v>4571.4383561643835</v>
      </c>
      <c r="AC46" s="112">
        <f t="shared" si="55"/>
        <v>4423.9726027397255</v>
      </c>
      <c r="AD46" s="112">
        <f t="shared" si="55"/>
        <v>4571.4383561643835</v>
      </c>
      <c r="AE46" s="112">
        <f t="shared" si="55"/>
        <v>4571.4383561643835</v>
      </c>
      <c r="AF46" s="112">
        <f t="shared" si="55"/>
        <v>4423.9726027397255</v>
      </c>
      <c r="AG46" s="112">
        <f t="shared" si="55"/>
        <v>4571.4383561643835</v>
      </c>
      <c r="AH46" s="112">
        <f t="shared" si="55"/>
        <v>4423.9726027397255</v>
      </c>
      <c r="AI46" s="112">
        <f t="shared" si="55"/>
        <v>4571.4383561643835</v>
      </c>
      <c r="AJ46" s="112">
        <f t="shared" si="55"/>
        <v>4571.4383561643835</v>
      </c>
      <c r="AK46" s="112">
        <f t="shared" si="55"/>
        <v>4129.0410958904113</v>
      </c>
      <c r="AL46" s="112">
        <f t="shared" si="55"/>
        <v>4571.4383561643835</v>
      </c>
      <c r="AM46" s="112">
        <f t="shared" si="55"/>
        <v>4423.9726027397255</v>
      </c>
      <c r="AN46" s="112">
        <f t="shared" si="55"/>
        <v>4571.4383561643835</v>
      </c>
      <c r="AO46" s="112">
        <f t="shared" si="55"/>
        <v>4423.9726027397255</v>
      </c>
      <c r="AP46" s="112">
        <f t="shared" si="55"/>
        <v>4571.4383561643835</v>
      </c>
      <c r="AQ46" s="112">
        <f t="shared" si="55"/>
        <v>4571.4383561643835</v>
      </c>
      <c r="AR46" s="112">
        <f t="shared" si="56"/>
        <v>4423.9726027397255</v>
      </c>
      <c r="AS46" s="112">
        <f t="shared" si="56"/>
        <v>4571.4383561643835</v>
      </c>
      <c r="AT46" s="112">
        <f t="shared" si="56"/>
        <v>4423.9726027397255</v>
      </c>
      <c r="AU46" s="112">
        <f t="shared" si="56"/>
        <v>4571.4383561643835</v>
      </c>
      <c r="AV46" s="112">
        <f t="shared" si="56"/>
        <v>4571.4383561643835</v>
      </c>
      <c r="AW46" s="112">
        <f t="shared" si="56"/>
        <v>4129.0410958904113</v>
      </c>
      <c r="AX46" s="112">
        <f t="shared" si="56"/>
        <v>4571.4383561643835</v>
      </c>
      <c r="AY46" s="112">
        <f t="shared" si="56"/>
        <v>4423.9726027397255</v>
      </c>
      <c r="AZ46" s="112">
        <f t="shared" si="56"/>
        <v>4571.4383561643835</v>
      </c>
      <c r="BA46" s="112">
        <f t="shared" si="56"/>
        <v>4423.9726027397255</v>
      </c>
      <c r="BB46" s="112">
        <f t="shared" si="56"/>
        <v>4571.4383561643835</v>
      </c>
      <c r="BC46" s="112">
        <f t="shared" si="56"/>
        <v>4571.4383561643835</v>
      </c>
      <c r="BD46" s="112">
        <f t="shared" si="56"/>
        <v>4423.9726027397255</v>
      </c>
      <c r="BE46" s="112">
        <f t="shared" si="56"/>
        <v>4571.4383561643835</v>
      </c>
      <c r="BF46" s="112">
        <f t="shared" si="56"/>
        <v>4423.9726027397255</v>
      </c>
      <c r="BG46" s="112">
        <f t="shared" si="56"/>
        <v>4571.4383561643835</v>
      </c>
      <c r="BH46" s="112">
        <f t="shared" si="57"/>
        <v>4571.4383561643835</v>
      </c>
      <c r="BI46" s="112">
        <f t="shared" si="57"/>
        <v>4276.5068493150693</v>
      </c>
      <c r="BJ46" s="112">
        <f t="shared" si="57"/>
        <v>4571.4383561643835</v>
      </c>
      <c r="BK46" s="112">
        <f t="shared" si="57"/>
        <v>4423.9726027397255</v>
      </c>
      <c r="BL46" s="112">
        <f t="shared" si="57"/>
        <v>4571.4383561643835</v>
      </c>
      <c r="BM46" s="112">
        <f t="shared" si="57"/>
        <v>4423.9726027397255</v>
      </c>
      <c r="BN46" s="112">
        <f t="shared" si="57"/>
        <v>4571.4383561643835</v>
      </c>
      <c r="BO46" s="112">
        <f t="shared" si="57"/>
        <v>4571.4383561643835</v>
      </c>
      <c r="BP46" s="112">
        <f t="shared" si="57"/>
        <v>4423.9726027397255</v>
      </c>
      <c r="BQ46" s="112">
        <f t="shared" si="57"/>
        <v>4571.4383561643835</v>
      </c>
      <c r="BR46" s="112">
        <f t="shared" si="57"/>
        <v>4423.9726027397255</v>
      </c>
      <c r="BS46" s="112">
        <f t="shared" si="57"/>
        <v>4571.4383561643835</v>
      </c>
      <c r="BU46" s="112">
        <f t="shared" si="58"/>
        <v>1</v>
      </c>
      <c r="BV46" s="112">
        <f t="shared" si="58"/>
        <v>1</v>
      </c>
      <c r="BW46" s="112">
        <f t="shared" si="58"/>
        <v>1</v>
      </c>
      <c r="BX46" s="112">
        <f t="shared" si="58"/>
        <v>1</v>
      </c>
      <c r="BY46" s="112">
        <f t="shared" si="58"/>
        <v>1</v>
      </c>
      <c r="BZ46" s="112">
        <f t="shared" si="58"/>
        <v>1</v>
      </c>
      <c r="CA46" s="112">
        <f t="shared" si="58"/>
        <v>1</v>
      </c>
      <c r="CB46" s="112">
        <f t="shared" si="58"/>
        <v>1</v>
      </c>
      <c r="CC46" s="112">
        <f t="shared" si="58"/>
        <v>1</v>
      </c>
      <c r="CD46" s="112">
        <f t="shared" si="58"/>
        <v>1</v>
      </c>
      <c r="CE46" s="112">
        <f t="shared" si="58"/>
        <v>1</v>
      </c>
      <c r="CF46" s="112">
        <f t="shared" si="58"/>
        <v>1</v>
      </c>
      <c r="CG46" s="112">
        <f t="shared" si="58"/>
        <v>1</v>
      </c>
      <c r="CH46" s="112">
        <f t="shared" si="58"/>
        <v>1</v>
      </c>
      <c r="CI46" s="112">
        <f t="shared" si="58"/>
        <v>1</v>
      </c>
      <c r="CJ46" s="112">
        <f t="shared" si="58"/>
        <v>1</v>
      </c>
      <c r="CK46" s="112">
        <f t="shared" si="59"/>
        <v>1</v>
      </c>
      <c r="CL46" s="112">
        <f t="shared" si="59"/>
        <v>1</v>
      </c>
      <c r="CM46" s="112">
        <f t="shared" si="59"/>
        <v>1</v>
      </c>
      <c r="CN46" s="112">
        <f t="shared" si="59"/>
        <v>1</v>
      </c>
      <c r="CO46" s="112">
        <f t="shared" si="59"/>
        <v>1</v>
      </c>
      <c r="CP46" s="112">
        <f t="shared" si="59"/>
        <v>1</v>
      </c>
      <c r="CQ46" s="112">
        <f t="shared" si="59"/>
        <v>1</v>
      </c>
      <c r="CR46" s="112">
        <f t="shared" si="59"/>
        <v>1</v>
      </c>
      <c r="CS46" s="112">
        <f t="shared" si="59"/>
        <v>1</v>
      </c>
      <c r="CT46" s="112">
        <f t="shared" si="59"/>
        <v>1</v>
      </c>
      <c r="CU46" s="112">
        <f t="shared" si="59"/>
        <v>1</v>
      </c>
      <c r="CV46" s="112">
        <f t="shared" si="59"/>
        <v>1</v>
      </c>
      <c r="CW46" s="112">
        <f t="shared" si="59"/>
        <v>1</v>
      </c>
      <c r="CX46" s="112">
        <f t="shared" si="59"/>
        <v>1</v>
      </c>
      <c r="CY46" s="112">
        <f t="shared" si="59"/>
        <v>1</v>
      </c>
      <c r="CZ46" s="112">
        <f t="shared" si="59"/>
        <v>1</v>
      </c>
      <c r="DA46" s="112">
        <f t="shared" si="60"/>
        <v>1</v>
      </c>
      <c r="DB46" s="112">
        <f t="shared" si="60"/>
        <v>1</v>
      </c>
      <c r="DC46" s="112">
        <f t="shared" si="60"/>
        <v>1</v>
      </c>
      <c r="DD46" s="112">
        <f t="shared" si="60"/>
        <v>1</v>
      </c>
      <c r="DE46" s="112">
        <f t="shared" si="60"/>
        <v>1</v>
      </c>
      <c r="DF46" s="112">
        <f t="shared" si="60"/>
        <v>1</v>
      </c>
      <c r="DG46" s="112">
        <f t="shared" si="60"/>
        <v>1</v>
      </c>
      <c r="DH46" s="112">
        <f t="shared" si="60"/>
        <v>1</v>
      </c>
      <c r="DI46" s="112">
        <f t="shared" si="60"/>
        <v>1</v>
      </c>
      <c r="DJ46" s="112">
        <f t="shared" si="60"/>
        <v>1</v>
      </c>
      <c r="DK46" s="112">
        <f t="shared" si="60"/>
        <v>1</v>
      </c>
      <c r="DL46" s="112">
        <f t="shared" si="60"/>
        <v>1</v>
      </c>
      <c r="DM46" s="112">
        <f t="shared" si="60"/>
        <v>1</v>
      </c>
      <c r="DN46" s="112">
        <f t="shared" si="60"/>
        <v>1</v>
      </c>
      <c r="DO46" s="112">
        <f t="shared" si="60"/>
        <v>1</v>
      </c>
      <c r="DP46" s="112">
        <f t="shared" si="60"/>
        <v>1</v>
      </c>
      <c r="DQ46" s="112">
        <f t="shared" si="61"/>
        <v>1</v>
      </c>
      <c r="DR46" s="112">
        <f t="shared" si="61"/>
        <v>1</v>
      </c>
      <c r="DS46" s="112">
        <f t="shared" si="61"/>
        <v>1</v>
      </c>
      <c r="DT46" s="112">
        <f t="shared" si="61"/>
        <v>1</v>
      </c>
      <c r="DU46" s="112">
        <f t="shared" si="61"/>
        <v>1</v>
      </c>
      <c r="DV46" s="112">
        <f t="shared" si="61"/>
        <v>1</v>
      </c>
      <c r="DW46" s="112">
        <f t="shared" si="61"/>
        <v>1</v>
      </c>
      <c r="DX46" s="112">
        <f t="shared" si="61"/>
        <v>1</v>
      </c>
      <c r="DY46" s="112">
        <f t="shared" si="61"/>
        <v>1</v>
      </c>
      <c r="DZ46" s="112">
        <f t="shared" si="61"/>
        <v>1</v>
      </c>
      <c r="EA46" s="112">
        <f t="shared" si="61"/>
        <v>1</v>
      </c>
      <c r="EB46" s="112">
        <f t="shared" si="61"/>
        <v>1</v>
      </c>
      <c r="ED46" s="112">
        <f t="shared" si="62"/>
        <v>1</v>
      </c>
      <c r="EE46" s="112">
        <f t="shared" si="62"/>
        <v>1.0000000000000002</v>
      </c>
      <c r="EF46" s="112">
        <f t="shared" si="62"/>
        <v>1</v>
      </c>
      <c r="EG46" s="112">
        <f t="shared" si="62"/>
        <v>1</v>
      </c>
      <c r="EH46" s="112">
        <f t="shared" si="62"/>
        <v>1</v>
      </c>
      <c r="EI46" s="112">
        <f t="shared" si="62"/>
        <v>1</v>
      </c>
      <c r="EJ46" s="112">
        <f t="shared" si="62"/>
        <v>1</v>
      </c>
      <c r="EK46" s="112">
        <f t="shared" si="62"/>
        <v>1</v>
      </c>
      <c r="EL46" s="112">
        <f t="shared" si="62"/>
        <v>1</v>
      </c>
      <c r="EM46" s="112">
        <f t="shared" si="62"/>
        <v>1</v>
      </c>
      <c r="EN46" s="112">
        <f t="shared" si="62"/>
        <v>1</v>
      </c>
      <c r="EO46" s="112">
        <f t="shared" si="62"/>
        <v>1</v>
      </c>
      <c r="EP46" s="112">
        <f t="shared" si="62"/>
        <v>1</v>
      </c>
      <c r="EQ46" s="112">
        <f t="shared" si="62"/>
        <v>1</v>
      </c>
      <c r="ER46" s="112">
        <f t="shared" si="62"/>
        <v>1</v>
      </c>
      <c r="ES46" s="112">
        <f t="shared" si="62"/>
        <v>1</v>
      </c>
      <c r="ET46" s="112">
        <f t="shared" si="63"/>
        <v>1</v>
      </c>
      <c r="EU46" s="112">
        <f t="shared" si="63"/>
        <v>1</v>
      </c>
      <c r="EV46" s="112">
        <f t="shared" si="63"/>
        <v>1</v>
      </c>
      <c r="EW46" s="112">
        <f t="shared" si="63"/>
        <v>1</v>
      </c>
      <c r="EX46" s="112">
        <f t="shared" si="63"/>
        <v>1</v>
      </c>
      <c r="EY46" s="112">
        <f t="shared" si="63"/>
        <v>1</v>
      </c>
      <c r="EZ46" s="112">
        <f t="shared" si="63"/>
        <v>1</v>
      </c>
      <c r="FA46" s="112">
        <f t="shared" si="63"/>
        <v>1</v>
      </c>
      <c r="FB46" s="112">
        <f t="shared" si="63"/>
        <v>1</v>
      </c>
      <c r="FC46" s="112">
        <f t="shared" si="63"/>
        <v>1</v>
      </c>
      <c r="FD46" s="112">
        <f t="shared" si="63"/>
        <v>1</v>
      </c>
      <c r="FE46" s="112">
        <f t="shared" si="63"/>
        <v>1</v>
      </c>
      <c r="FF46" s="112">
        <f t="shared" si="63"/>
        <v>1</v>
      </c>
      <c r="FG46" s="112">
        <f t="shared" si="63"/>
        <v>1</v>
      </c>
      <c r="FH46" s="112">
        <f t="shared" si="63"/>
        <v>1</v>
      </c>
      <c r="FI46" s="112">
        <f t="shared" si="63"/>
        <v>1</v>
      </c>
      <c r="FJ46" s="112">
        <f t="shared" si="64"/>
        <v>1</v>
      </c>
      <c r="FK46" s="112">
        <f t="shared" si="64"/>
        <v>1</v>
      </c>
      <c r="FL46" s="112">
        <f t="shared" si="64"/>
        <v>1</v>
      </c>
      <c r="FM46" s="112">
        <f t="shared" si="64"/>
        <v>1</v>
      </c>
      <c r="FN46" s="112">
        <f t="shared" si="64"/>
        <v>1</v>
      </c>
      <c r="FO46" s="112">
        <f t="shared" si="64"/>
        <v>1</v>
      </c>
      <c r="FP46" s="112">
        <f t="shared" si="64"/>
        <v>1</v>
      </c>
      <c r="FQ46" s="112">
        <f t="shared" si="64"/>
        <v>1</v>
      </c>
      <c r="FR46" s="112">
        <f t="shared" si="64"/>
        <v>1</v>
      </c>
      <c r="FS46" s="112">
        <f t="shared" si="64"/>
        <v>1</v>
      </c>
      <c r="FT46" s="112">
        <f t="shared" si="64"/>
        <v>1</v>
      </c>
      <c r="FU46" s="112">
        <f t="shared" si="64"/>
        <v>1</v>
      </c>
      <c r="FV46" s="112">
        <f t="shared" si="64"/>
        <v>1</v>
      </c>
      <c r="FW46" s="112">
        <f t="shared" si="64"/>
        <v>1</v>
      </c>
      <c r="FX46" s="112">
        <f t="shared" si="64"/>
        <v>1</v>
      </c>
      <c r="FY46" s="112">
        <f t="shared" si="64"/>
        <v>1</v>
      </c>
      <c r="FZ46" s="112">
        <f t="shared" si="64"/>
        <v>1</v>
      </c>
      <c r="GA46" s="112">
        <f t="shared" si="64"/>
        <v>1.0000000000000002</v>
      </c>
      <c r="GB46" s="112">
        <f t="shared" si="64"/>
        <v>1</v>
      </c>
      <c r="GC46" s="112">
        <f t="shared" si="64"/>
        <v>1</v>
      </c>
      <c r="GD46" s="112">
        <f t="shared" si="64"/>
        <v>1</v>
      </c>
      <c r="GE46" s="112">
        <f t="shared" si="64"/>
        <v>1</v>
      </c>
      <c r="GF46" s="112">
        <f t="shared" si="64"/>
        <v>1</v>
      </c>
      <c r="GG46" s="112">
        <f t="shared" si="64"/>
        <v>1</v>
      </c>
      <c r="GH46" s="112">
        <f t="shared" si="64"/>
        <v>1</v>
      </c>
      <c r="GI46" s="112">
        <f t="shared" si="64"/>
        <v>1</v>
      </c>
      <c r="GJ46" s="112">
        <f t="shared" si="64"/>
        <v>1</v>
      </c>
      <c r="GK46" s="112">
        <f t="shared" si="64"/>
        <v>1</v>
      </c>
      <c r="GN46" s="112">
        <f t="shared" si="65"/>
        <v>400</v>
      </c>
      <c r="GO46" s="112">
        <f t="shared" si="65"/>
        <v>400</v>
      </c>
      <c r="GP46" s="112">
        <f t="shared" si="65"/>
        <v>400</v>
      </c>
      <c r="GQ46" s="112">
        <f t="shared" si="65"/>
        <v>400</v>
      </c>
      <c r="GR46" s="112">
        <f t="shared" si="65"/>
        <v>400</v>
      </c>
      <c r="GS46" s="112">
        <f t="shared" si="65"/>
        <v>400</v>
      </c>
      <c r="GT46" s="112">
        <f t="shared" si="65"/>
        <v>400</v>
      </c>
      <c r="GU46" s="112">
        <f t="shared" si="65"/>
        <v>400</v>
      </c>
      <c r="GV46" s="112">
        <f t="shared" si="65"/>
        <v>400</v>
      </c>
      <c r="GW46" s="112">
        <f t="shared" si="65"/>
        <v>400</v>
      </c>
      <c r="GX46" s="112">
        <f t="shared" si="65"/>
        <v>400</v>
      </c>
      <c r="GY46" s="112">
        <f t="shared" si="65"/>
        <v>400</v>
      </c>
      <c r="GZ46" s="112">
        <f t="shared" si="65"/>
        <v>400</v>
      </c>
      <c r="HA46" s="112">
        <f t="shared" si="65"/>
        <v>400</v>
      </c>
      <c r="HB46" s="112">
        <f t="shared" si="65"/>
        <v>400</v>
      </c>
      <c r="HC46" s="112">
        <f t="shared" si="65"/>
        <v>400</v>
      </c>
      <c r="HD46" s="112">
        <f t="shared" si="66"/>
        <v>400</v>
      </c>
      <c r="HE46" s="112">
        <f t="shared" si="66"/>
        <v>400</v>
      </c>
      <c r="HF46" s="112">
        <f t="shared" si="66"/>
        <v>400</v>
      </c>
      <c r="HG46" s="112">
        <f t="shared" si="66"/>
        <v>400</v>
      </c>
      <c r="HH46" s="112">
        <f t="shared" si="66"/>
        <v>400</v>
      </c>
      <c r="HI46" s="112">
        <f t="shared" si="66"/>
        <v>400</v>
      </c>
      <c r="HJ46" s="112">
        <f t="shared" si="66"/>
        <v>400</v>
      </c>
      <c r="HK46" s="112">
        <f t="shared" si="66"/>
        <v>400</v>
      </c>
      <c r="HL46" s="112">
        <f t="shared" si="66"/>
        <v>400</v>
      </c>
      <c r="HM46" s="112">
        <f t="shared" si="66"/>
        <v>400</v>
      </c>
      <c r="HN46" s="112">
        <f t="shared" si="66"/>
        <v>400</v>
      </c>
      <c r="HO46" s="112">
        <f t="shared" si="66"/>
        <v>400</v>
      </c>
      <c r="HP46" s="112">
        <f t="shared" si="66"/>
        <v>400</v>
      </c>
      <c r="HQ46" s="112">
        <f t="shared" si="66"/>
        <v>400</v>
      </c>
      <c r="HR46" s="112">
        <f t="shared" si="66"/>
        <v>400</v>
      </c>
      <c r="HS46" s="112">
        <f t="shared" si="66"/>
        <v>400</v>
      </c>
      <c r="HT46" s="112">
        <f t="shared" si="67"/>
        <v>400</v>
      </c>
      <c r="HU46" s="112">
        <f t="shared" si="67"/>
        <v>400</v>
      </c>
      <c r="HV46" s="112">
        <f t="shared" si="67"/>
        <v>400</v>
      </c>
      <c r="HW46" s="112">
        <f t="shared" si="67"/>
        <v>400</v>
      </c>
      <c r="HX46" s="112">
        <f t="shared" si="67"/>
        <v>400</v>
      </c>
      <c r="HY46" s="112">
        <f t="shared" si="67"/>
        <v>400</v>
      </c>
      <c r="HZ46" s="112">
        <f t="shared" si="67"/>
        <v>400</v>
      </c>
      <c r="IA46" s="112">
        <f t="shared" si="67"/>
        <v>400</v>
      </c>
      <c r="IB46" s="112">
        <f t="shared" si="67"/>
        <v>400</v>
      </c>
      <c r="IC46" s="112">
        <f t="shared" si="67"/>
        <v>400</v>
      </c>
      <c r="ID46" s="112">
        <f t="shared" si="67"/>
        <v>400</v>
      </c>
      <c r="IE46" s="112">
        <f t="shared" si="67"/>
        <v>400</v>
      </c>
      <c r="IF46" s="112">
        <f t="shared" si="67"/>
        <v>400</v>
      </c>
      <c r="IG46" s="112">
        <f t="shared" si="67"/>
        <v>400</v>
      </c>
      <c r="IH46" s="112">
        <f t="shared" si="67"/>
        <v>400</v>
      </c>
      <c r="II46" s="112">
        <f t="shared" si="67"/>
        <v>400</v>
      </c>
      <c r="IJ46" s="112">
        <f t="shared" si="67"/>
        <v>400</v>
      </c>
      <c r="IK46" s="112">
        <f t="shared" si="67"/>
        <v>400</v>
      </c>
      <c r="IL46" s="112">
        <f t="shared" si="67"/>
        <v>400</v>
      </c>
      <c r="IM46" s="112">
        <f t="shared" si="67"/>
        <v>400</v>
      </c>
      <c r="IN46" s="112">
        <f t="shared" si="67"/>
        <v>400</v>
      </c>
      <c r="IO46" s="112">
        <f t="shared" si="67"/>
        <v>400</v>
      </c>
      <c r="IP46" s="112">
        <f t="shared" si="67"/>
        <v>400</v>
      </c>
      <c r="IQ46" s="112">
        <f t="shared" si="67"/>
        <v>400</v>
      </c>
      <c r="IR46" s="112">
        <f t="shared" si="67"/>
        <v>400</v>
      </c>
      <c r="IS46" s="112">
        <f t="shared" si="67"/>
        <v>400</v>
      </c>
      <c r="IT46" s="112">
        <f t="shared" si="67"/>
        <v>400</v>
      </c>
      <c r="IU46" s="112">
        <f t="shared" si="67"/>
        <v>400</v>
      </c>
    </row>
    <row r="47" spans="1:255" s="107" customFormat="1" ht="15.75" x14ac:dyDescent="0.25">
      <c r="C47" s="147"/>
      <c r="D47" s="147"/>
      <c r="I47" s="150" t="str">
        <f>'Non-wage Inputs'!B51</f>
        <v>G&amp;A</v>
      </c>
      <c r="L47" s="112">
        <f t="shared" si="54"/>
        <v>9142.8767123287671</v>
      </c>
      <c r="M47" s="112">
        <f t="shared" si="54"/>
        <v>8553.0136986301386</v>
      </c>
      <c r="N47" s="112">
        <f t="shared" si="54"/>
        <v>9142.8767123287671</v>
      </c>
      <c r="O47" s="112">
        <f t="shared" si="54"/>
        <v>8847.945205479451</v>
      </c>
      <c r="P47" s="112">
        <f t="shared" si="54"/>
        <v>9142.8767123287671</v>
      </c>
      <c r="Q47" s="112">
        <f t="shared" si="54"/>
        <v>8847.945205479451</v>
      </c>
      <c r="R47" s="112">
        <f t="shared" si="54"/>
        <v>9142.8767123287671</v>
      </c>
      <c r="S47" s="112">
        <f t="shared" si="54"/>
        <v>9142.8767123287671</v>
      </c>
      <c r="T47" s="112">
        <f t="shared" si="54"/>
        <v>8847.945205479451</v>
      </c>
      <c r="U47" s="112">
        <f t="shared" si="54"/>
        <v>9142.8767123287671</v>
      </c>
      <c r="V47" s="112">
        <f t="shared" si="54"/>
        <v>8847.945205479451</v>
      </c>
      <c r="W47" s="112">
        <f t="shared" si="54"/>
        <v>9142.8767123287671</v>
      </c>
      <c r="X47" s="112">
        <f t="shared" si="54"/>
        <v>9142.8767123287671</v>
      </c>
      <c r="Y47" s="112">
        <f t="shared" si="54"/>
        <v>8258.0821917808225</v>
      </c>
      <c r="Z47" s="112">
        <f t="shared" si="54"/>
        <v>9142.8767123287671</v>
      </c>
      <c r="AA47" s="112">
        <f t="shared" si="54"/>
        <v>8847.945205479451</v>
      </c>
      <c r="AB47" s="112">
        <f t="shared" si="55"/>
        <v>9142.8767123287671</v>
      </c>
      <c r="AC47" s="112">
        <f t="shared" si="55"/>
        <v>8847.945205479451</v>
      </c>
      <c r="AD47" s="112">
        <f t="shared" si="55"/>
        <v>9142.8767123287671</v>
      </c>
      <c r="AE47" s="112">
        <f t="shared" si="55"/>
        <v>9142.8767123287671</v>
      </c>
      <c r="AF47" s="112">
        <f t="shared" si="55"/>
        <v>8847.945205479451</v>
      </c>
      <c r="AG47" s="112">
        <f t="shared" si="55"/>
        <v>9142.8767123287671</v>
      </c>
      <c r="AH47" s="112">
        <f t="shared" si="55"/>
        <v>8847.945205479451</v>
      </c>
      <c r="AI47" s="112">
        <f t="shared" si="55"/>
        <v>9142.8767123287671</v>
      </c>
      <c r="AJ47" s="112">
        <f t="shared" si="55"/>
        <v>9142.8767123287671</v>
      </c>
      <c r="AK47" s="112">
        <f t="shared" si="55"/>
        <v>8258.0821917808225</v>
      </c>
      <c r="AL47" s="112">
        <f t="shared" si="55"/>
        <v>9142.8767123287671</v>
      </c>
      <c r="AM47" s="112">
        <f t="shared" si="55"/>
        <v>8847.945205479451</v>
      </c>
      <c r="AN47" s="112">
        <f t="shared" si="55"/>
        <v>9142.8767123287671</v>
      </c>
      <c r="AO47" s="112">
        <f t="shared" si="55"/>
        <v>8847.945205479451</v>
      </c>
      <c r="AP47" s="112">
        <f t="shared" si="55"/>
        <v>9142.8767123287671</v>
      </c>
      <c r="AQ47" s="112">
        <f t="shared" si="55"/>
        <v>9142.8767123287671</v>
      </c>
      <c r="AR47" s="112">
        <f t="shared" si="56"/>
        <v>8847.945205479451</v>
      </c>
      <c r="AS47" s="112">
        <f t="shared" si="56"/>
        <v>9142.8767123287671</v>
      </c>
      <c r="AT47" s="112">
        <f t="shared" si="56"/>
        <v>8847.945205479451</v>
      </c>
      <c r="AU47" s="112">
        <f t="shared" si="56"/>
        <v>9142.8767123287671</v>
      </c>
      <c r="AV47" s="112">
        <f t="shared" si="56"/>
        <v>9142.8767123287671</v>
      </c>
      <c r="AW47" s="112">
        <f t="shared" si="56"/>
        <v>8258.0821917808225</v>
      </c>
      <c r="AX47" s="112">
        <f t="shared" si="56"/>
        <v>9142.8767123287671</v>
      </c>
      <c r="AY47" s="112">
        <f t="shared" si="56"/>
        <v>8847.945205479451</v>
      </c>
      <c r="AZ47" s="112">
        <f t="shared" si="56"/>
        <v>9142.8767123287671</v>
      </c>
      <c r="BA47" s="112">
        <f t="shared" si="56"/>
        <v>8847.945205479451</v>
      </c>
      <c r="BB47" s="112">
        <f t="shared" si="56"/>
        <v>9142.8767123287671</v>
      </c>
      <c r="BC47" s="112">
        <f t="shared" si="56"/>
        <v>9142.8767123287671</v>
      </c>
      <c r="BD47" s="112">
        <f t="shared" si="56"/>
        <v>8847.945205479451</v>
      </c>
      <c r="BE47" s="112">
        <f t="shared" si="56"/>
        <v>9142.8767123287671</v>
      </c>
      <c r="BF47" s="112">
        <f t="shared" si="56"/>
        <v>8847.945205479451</v>
      </c>
      <c r="BG47" s="112">
        <f t="shared" si="56"/>
        <v>9142.8767123287671</v>
      </c>
      <c r="BH47" s="112">
        <f t="shared" si="57"/>
        <v>9142.8767123287671</v>
      </c>
      <c r="BI47" s="112">
        <f t="shared" si="57"/>
        <v>8553.0136986301386</v>
      </c>
      <c r="BJ47" s="112">
        <f t="shared" si="57"/>
        <v>9142.8767123287671</v>
      </c>
      <c r="BK47" s="112">
        <f t="shared" si="57"/>
        <v>8847.945205479451</v>
      </c>
      <c r="BL47" s="112">
        <f t="shared" si="57"/>
        <v>9142.8767123287671</v>
      </c>
      <c r="BM47" s="112">
        <f t="shared" si="57"/>
        <v>8847.945205479451</v>
      </c>
      <c r="BN47" s="112">
        <f t="shared" si="57"/>
        <v>9142.8767123287671</v>
      </c>
      <c r="BO47" s="112">
        <f t="shared" si="57"/>
        <v>9142.8767123287671</v>
      </c>
      <c r="BP47" s="112">
        <f t="shared" si="57"/>
        <v>8847.945205479451</v>
      </c>
      <c r="BQ47" s="112">
        <f t="shared" si="57"/>
        <v>9142.8767123287671</v>
      </c>
      <c r="BR47" s="112">
        <f t="shared" si="57"/>
        <v>8847.945205479451</v>
      </c>
      <c r="BS47" s="112">
        <f t="shared" si="57"/>
        <v>9142.8767123287671</v>
      </c>
      <c r="BU47" s="112">
        <f t="shared" si="58"/>
        <v>2</v>
      </c>
      <c r="BV47" s="112">
        <f t="shared" si="58"/>
        <v>2</v>
      </c>
      <c r="BW47" s="112">
        <f t="shared" si="58"/>
        <v>2</v>
      </c>
      <c r="BX47" s="112">
        <f t="shared" si="58"/>
        <v>2</v>
      </c>
      <c r="BY47" s="112">
        <f t="shared" si="58"/>
        <v>2</v>
      </c>
      <c r="BZ47" s="112">
        <f t="shared" si="58"/>
        <v>2</v>
      </c>
      <c r="CA47" s="112">
        <f t="shared" si="58"/>
        <v>2</v>
      </c>
      <c r="CB47" s="112">
        <f t="shared" si="58"/>
        <v>2</v>
      </c>
      <c r="CC47" s="112">
        <f t="shared" si="58"/>
        <v>2</v>
      </c>
      <c r="CD47" s="112">
        <f t="shared" si="58"/>
        <v>2</v>
      </c>
      <c r="CE47" s="112">
        <f t="shared" si="58"/>
        <v>2</v>
      </c>
      <c r="CF47" s="112">
        <f t="shared" si="58"/>
        <v>2</v>
      </c>
      <c r="CG47" s="112">
        <f t="shared" si="58"/>
        <v>2</v>
      </c>
      <c r="CH47" s="112">
        <f t="shared" si="58"/>
        <v>2</v>
      </c>
      <c r="CI47" s="112">
        <f t="shared" si="58"/>
        <v>2</v>
      </c>
      <c r="CJ47" s="112">
        <f t="shared" si="58"/>
        <v>2</v>
      </c>
      <c r="CK47" s="112">
        <f t="shared" si="59"/>
        <v>2</v>
      </c>
      <c r="CL47" s="112">
        <f t="shared" si="59"/>
        <v>2</v>
      </c>
      <c r="CM47" s="112">
        <f t="shared" si="59"/>
        <v>2</v>
      </c>
      <c r="CN47" s="112">
        <f t="shared" si="59"/>
        <v>2</v>
      </c>
      <c r="CO47" s="112">
        <f t="shared" si="59"/>
        <v>2</v>
      </c>
      <c r="CP47" s="112">
        <f t="shared" si="59"/>
        <v>2</v>
      </c>
      <c r="CQ47" s="112">
        <f t="shared" si="59"/>
        <v>2</v>
      </c>
      <c r="CR47" s="112">
        <f t="shared" si="59"/>
        <v>2</v>
      </c>
      <c r="CS47" s="112">
        <f t="shared" si="59"/>
        <v>2</v>
      </c>
      <c r="CT47" s="112">
        <f t="shared" si="59"/>
        <v>2</v>
      </c>
      <c r="CU47" s="112">
        <f t="shared" si="59"/>
        <v>2</v>
      </c>
      <c r="CV47" s="112">
        <f t="shared" si="59"/>
        <v>2</v>
      </c>
      <c r="CW47" s="112">
        <f t="shared" si="59"/>
        <v>2</v>
      </c>
      <c r="CX47" s="112">
        <f t="shared" si="59"/>
        <v>2</v>
      </c>
      <c r="CY47" s="112">
        <f t="shared" si="59"/>
        <v>2</v>
      </c>
      <c r="CZ47" s="112">
        <f t="shared" si="59"/>
        <v>2</v>
      </c>
      <c r="DA47" s="112">
        <f t="shared" si="60"/>
        <v>2</v>
      </c>
      <c r="DB47" s="112">
        <f t="shared" si="60"/>
        <v>2</v>
      </c>
      <c r="DC47" s="112">
        <f t="shared" si="60"/>
        <v>2</v>
      </c>
      <c r="DD47" s="112">
        <f t="shared" si="60"/>
        <v>2</v>
      </c>
      <c r="DE47" s="112">
        <f t="shared" si="60"/>
        <v>2</v>
      </c>
      <c r="DF47" s="112">
        <f t="shared" si="60"/>
        <v>2</v>
      </c>
      <c r="DG47" s="112">
        <f t="shared" si="60"/>
        <v>2</v>
      </c>
      <c r="DH47" s="112">
        <f t="shared" si="60"/>
        <v>2</v>
      </c>
      <c r="DI47" s="112">
        <f t="shared" si="60"/>
        <v>2</v>
      </c>
      <c r="DJ47" s="112">
        <f t="shared" si="60"/>
        <v>2</v>
      </c>
      <c r="DK47" s="112">
        <f t="shared" si="60"/>
        <v>2</v>
      </c>
      <c r="DL47" s="112">
        <f t="shared" si="60"/>
        <v>2</v>
      </c>
      <c r="DM47" s="112">
        <f t="shared" si="60"/>
        <v>2</v>
      </c>
      <c r="DN47" s="112">
        <f t="shared" si="60"/>
        <v>2</v>
      </c>
      <c r="DO47" s="112">
        <f t="shared" si="60"/>
        <v>2</v>
      </c>
      <c r="DP47" s="112">
        <f t="shared" si="60"/>
        <v>2</v>
      </c>
      <c r="DQ47" s="112">
        <f t="shared" si="61"/>
        <v>2</v>
      </c>
      <c r="DR47" s="112">
        <f t="shared" si="61"/>
        <v>2</v>
      </c>
      <c r="DS47" s="112">
        <f t="shared" si="61"/>
        <v>2</v>
      </c>
      <c r="DT47" s="112">
        <f t="shared" si="61"/>
        <v>2</v>
      </c>
      <c r="DU47" s="112">
        <f t="shared" si="61"/>
        <v>2</v>
      </c>
      <c r="DV47" s="112">
        <f t="shared" si="61"/>
        <v>2</v>
      </c>
      <c r="DW47" s="112">
        <f t="shared" si="61"/>
        <v>2</v>
      </c>
      <c r="DX47" s="112">
        <f t="shared" si="61"/>
        <v>2</v>
      </c>
      <c r="DY47" s="112">
        <f t="shared" si="61"/>
        <v>2</v>
      </c>
      <c r="DZ47" s="112">
        <f t="shared" si="61"/>
        <v>2</v>
      </c>
      <c r="EA47" s="112">
        <f t="shared" si="61"/>
        <v>2</v>
      </c>
      <c r="EB47" s="112">
        <f t="shared" si="61"/>
        <v>2</v>
      </c>
      <c r="ED47" s="112">
        <f t="shared" si="62"/>
        <v>2</v>
      </c>
      <c r="EE47" s="112">
        <f t="shared" si="62"/>
        <v>2.0000000000000004</v>
      </c>
      <c r="EF47" s="112">
        <f t="shared" si="62"/>
        <v>2</v>
      </c>
      <c r="EG47" s="112">
        <f t="shared" si="62"/>
        <v>2</v>
      </c>
      <c r="EH47" s="112">
        <f t="shared" si="62"/>
        <v>2</v>
      </c>
      <c r="EI47" s="112">
        <f t="shared" si="62"/>
        <v>2</v>
      </c>
      <c r="EJ47" s="112">
        <f t="shared" si="62"/>
        <v>2</v>
      </c>
      <c r="EK47" s="112">
        <f t="shared" si="62"/>
        <v>2</v>
      </c>
      <c r="EL47" s="112">
        <f t="shared" si="62"/>
        <v>2</v>
      </c>
      <c r="EM47" s="112">
        <f t="shared" si="62"/>
        <v>2</v>
      </c>
      <c r="EN47" s="112">
        <f t="shared" si="62"/>
        <v>2</v>
      </c>
      <c r="EO47" s="112">
        <f t="shared" si="62"/>
        <v>2</v>
      </c>
      <c r="EP47" s="112">
        <f t="shared" si="62"/>
        <v>2</v>
      </c>
      <c r="EQ47" s="112">
        <f t="shared" si="62"/>
        <v>2</v>
      </c>
      <c r="ER47" s="112">
        <f t="shared" si="62"/>
        <v>2</v>
      </c>
      <c r="ES47" s="112">
        <f t="shared" si="62"/>
        <v>2</v>
      </c>
      <c r="ET47" s="112">
        <f t="shared" si="63"/>
        <v>2</v>
      </c>
      <c r="EU47" s="112">
        <f t="shared" si="63"/>
        <v>2</v>
      </c>
      <c r="EV47" s="112">
        <f t="shared" si="63"/>
        <v>2</v>
      </c>
      <c r="EW47" s="112">
        <f t="shared" si="63"/>
        <v>2</v>
      </c>
      <c r="EX47" s="112">
        <f t="shared" si="63"/>
        <v>2</v>
      </c>
      <c r="EY47" s="112">
        <f t="shared" si="63"/>
        <v>2</v>
      </c>
      <c r="EZ47" s="112">
        <f t="shared" si="63"/>
        <v>2</v>
      </c>
      <c r="FA47" s="112">
        <f t="shared" si="63"/>
        <v>2</v>
      </c>
      <c r="FB47" s="112">
        <f t="shared" si="63"/>
        <v>2</v>
      </c>
      <c r="FC47" s="112">
        <f t="shared" si="63"/>
        <v>2</v>
      </c>
      <c r="FD47" s="112">
        <f t="shared" si="63"/>
        <v>2</v>
      </c>
      <c r="FE47" s="112">
        <f t="shared" si="63"/>
        <v>2</v>
      </c>
      <c r="FF47" s="112">
        <f t="shared" si="63"/>
        <v>2</v>
      </c>
      <c r="FG47" s="112">
        <f t="shared" si="63"/>
        <v>2</v>
      </c>
      <c r="FH47" s="112">
        <f t="shared" si="63"/>
        <v>2</v>
      </c>
      <c r="FI47" s="112">
        <f t="shared" si="63"/>
        <v>2</v>
      </c>
      <c r="FJ47" s="112">
        <f t="shared" si="64"/>
        <v>2</v>
      </c>
      <c r="FK47" s="112">
        <f t="shared" si="64"/>
        <v>2</v>
      </c>
      <c r="FL47" s="112">
        <f t="shared" si="64"/>
        <v>2</v>
      </c>
      <c r="FM47" s="112">
        <f t="shared" si="64"/>
        <v>2</v>
      </c>
      <c r="FN47" s="112">
        <f t="shared" si="64"/>
        <v>2</v>
      </c>
      <c r="FO47" s="112">
        <f t="shared" si="64"/>
        <v>2</v>
      </c>
      <c r="FP47" s="112">
        <f t="shared" si="64"/>
        <v>2</v>
      </c>
      <c r="FQ47" s="112">
        <f t="shared" si="64"/>
        <v>2</v>
      </c>
      <c r="FR47" s="112">
        <f t="shared" si="64"/>
        <v>2</v>
      </c>
      <c r="FS47" s="112">
        <f t="shared" si="64"/>
        <v>2</v>
      </c>
      <c r="FT47" s="112">
        <f t="shared" si="64"/>
        <v>2</v>
      </c>
      <c r="FU47" s="112">
        <f t="shared" si="64"/>
        <v>2</v>
      </c>
      <c r="FV47" s="112">
        <f t="shared" si="64"/>
        <v>2</v>
      </c>
      <c r="FW47" s="112">
        <f t="shared" si="64"/>
        <v>2</v>
      </c>
      <c r="FX47" s="112">
        <f t="shared" si="64"/>
        <v>2</v>
      </c>
      <c r="FY47" s="112">
        <f t="shared" si="64"/>
        <v>2</v>
      </c>
      <c r="FZ47" s="112">
        <f t="shared" si="64"/>
        <v>2</v>
      </c>
      <c r="GA47" s="112">
        <f t="shared" si="64"/>
        <v>2.0000000000000004</v>
      </c>
      <c r="GB47" s="112">
        <f t="shared" si="64"/>
        <v>2</v>
      </c>
      <c r="GC47" s="112">
        <f t="shared" si="64"/>
        <v>2</v>
      </c>
      <c r="GD47" s="112">
        <f t="shared" si="64"/>
        <v>2</v>
      </c>
      <c r="GE47" s="112">
        <f t="shared" si="64"/>
        <v>2</v>
      </c>
      <c r="GF47" s="112">
        <f t="shared" si="64"/>
        <v>2</v>
      </c>
      <c r="GG47" s="112">
        <f t="shared" si="64"/>
        <v>2</v>
      </c>
      <c r="GH47" s="112">
        <f t="shared" si="64"/>
        <v>2</v>
      </c>
      <c r="GI47" s="112">
        <f t="shared" si="64"/>
        <v>2</v>
      </c>
      <c r="GJ47" s="112">
        <f t="shared" si="64"/>
        <v>2</v>
      </c>
      <c r="GK47" s="112">
        <f t="shared" si="64"/>
        <v>2</v>
      </c>
      <c r="GN47" s="112">
        <f t="shared" si="65"/>
        <v>800</v>
      </c>
      <c r="GO47" s="112">
        <f t="shared" si="65"/>
        <v>800</v>
      </c>
      <c r="GP47" s="112">
        <f t="shared" si="65"/>
        <v>800</v>
      </c>
      <c r="GQ47" s="112">
        <f t="shared" si="65"/>
        <v>800</v>
      </c>
      <c r="GR47" s="112">
        <f t="shared" si="65"/>
        <v>800</v>
      </c>
      <c r="GS47" s="112">
        <f t="shared" si="65"/>
        <v>800</v>
      </c>
      <c r="GT47" s="112">
        <f t="shared" si="65"/>
        <v>800</v>
      </c>
      <c r="GU47" s="112">
        <f t="shared" si="65"/>
        <v>800</v>
      </c>
      <c r="GV47" s="112">
        <f t="shared" si="65"/>
        <v>800</v>
      </c>
      <c r="GW47" s="112">
        <f t="shared" si="65"/>
        <v>800</v>
      </c>
      <c r="GX47" s="112">
        <f t="shared" si="65"/>
        <v>800</v>
      </c>
      <c r="GY47" s="112">
        <f t="shared" si="65"/>
        <v>800</v>
      </c>
      <c r="GZ47" s="112">
        <f t="shared" si="65"/>
        <v>800</v>
      </c>
      <c r="HA47" s="112">
        <f t="shared" si="65"/>
        <v>800</v>
      </c>
      <c r="HB47" s="112">
        <f t="shared" si="65"/>
        <v>800</v>
      </c>
      <c r="HC47" s="112">
        <f t="shared" si="65"/>
        <v>800</v>
      </c>
      <c r="HD47" s="112">
        <f t="shared" si="66"/>
        <v>800</v>
      </c>
      <c r="HE47" s="112">
        <f t="shared" si="66"/>
        <v>800</v>
      </c>
      <c r="HF47" s="112">
        <f t="shared" si="66"/>
        <v>800</v>
      </c>
      <c r="HG47" s="112">
        <f t="shared" si="66"/>
        <v>800</v>
      </c>
      <c r="HH47" s="112">
        <f t="shared" si="66"/>
        <v>800</v>
      </c>
      <c r="HI47" s="112">
        <f t="shared" si="66"/>
        <v>800</v>
      </c>
      <c r="HJ47" s="112">
        <f t="shared" si="66"/>
        <v>800</v>
      </c>
      <c r="HK47" s="112">
        <f t="shared" si="66"/>
        <v>800</v>
      </c>
      <c r="HL47" s="112">
        <f t="shared" si="66"/>
        <v>800</v>
      </c>
      <c r="HM47" s="112">
        <f t="shared" si="66"/>
        <v>800</v>
      </c>
      <c r="HN47" s="112">
        <f t="shared" si="66"/>
        <v>800</v>
      </c>
      <c r="HO47" s="112">
        <f t="shared" si="66"/>
        <v>800</v>
      </c>
      <c r="HP47" s="112">
        <f t="shared" si="66"/>
        <v>800</v>
      </c>
      <c r="HQ47" s="112">
        <f t="shared" si="66"/>
        <v>800</v>
      </c>
      <c r="HR47" s="112">
        <f t="shared" si="66"/>
        <v>800</v>
      </c>
      <c r="HS47" s="112">
        <f t="shared" si="66"/>
        <v>800</v>
      </c>
      <c r="HT47" s="112">
        <f t="shared" si="67"/>
        <v>800</v>
      </c>
      <c r="HU47" s="112">
        <f t="shared" si="67"/>
        <v>800</v>
      </c>
      <c r="HV47" s="112">
        <f t="shared" si="67"/>
        <v>800</v>
      </c>
      <c r="HW47" s="112">
        <f t="shared" si="67"/>
        <v>800</v>
      </c>
      <c r="HX47" s="112">
        <f t="shared" si="67"/>
        <v>800</v>
      </c>
      <c r="HY47" s="112">
        <f t="shared" si="67"/>
        <v>800</v>
      </c>
      <c r="HZ47" s="112">
        <f t="shared" si="67"/>
        <v>800</v>
      </c>
      <c r="IA47" s="112">
        <f t="shared" si="67"/>
        <v>800</v>
      </c>
      <c r="IB47" s="112">
        <f t="shared" si="67"/>
        <v>800</v>
      </c>
      <c r="IC47" s="112">
        <f t="shared" si="67"/>
        <v>800</v>
      </c>
      <c r="ID47" s="112">
        <f t="shared" si="67"/>
        <v>800</v>
      </c>
      <c r="IE47" s="112">
        <f t="shared" si="67"/>
        <v>800</v>
      </c>
      <c r="IF47" s="112">
        <f t="shared" si="67"/>
        <v>800</v>
      </c>
      <c r="IG47" s="112">
        <f t="shared" si="67"/>
        <v>800</v>
      </c>
      <c r="IH47" s="112">
        <f t="shared" si="67"/>
        <v>800</v>
      </c>
      <c r="II47" s="112">
        <f t="shared" si="67"/>
        <v>800</v>
      </c>
      <c r="IJ47" s="112">
        <f t="shared" si="67"/>
        <v>800</v>
      </c>
      <c r="IK47" s="112">
        <f t="shared" si="67"/>
        <v>800</v>
      </c>
      <c r="IL47" s="112">
        <f t="shared" si="67"/>
        <v>800</v>
      </c>
      <c r="IM47" s="112">
        <f t="shared" si="67"/>
        <v>800</v>
      </c>
      <c r="IN47" s="112">
        <f t="shared" si="67"/>
        <v>800</v>
      </c>
      <c r="IO47" s="112">
        <f t="shared" si="67"/>
        <v>800</v>
      </c>
      <c r="IP47" s="112">
        <f t="shared" si="67"/>
        <v>800</v>
      </c>
      <c r="IQ47" s="112">
        <f t="shared" si="67"/>
        <v>800</v>
      </c>
      <c r="IR47" s="112">
        <f t="shared" si="67"/>
        <v>800</v>
      </c>
      <c r="IS47" s="112">
        <f t="shared" si="67"/>
        <v>800</v>
      </c>
      <c r="IT47" s="112">
        <f t="shared" si="67"/>
        <v>800</v>
      </c>
      <c r="IU47" s="112">
        <f t="shared" si="67"/>
        <v>800</v>
      </c>
    </row>
    <row r="48" spans="1:255" s="107" customFormat="1" ht="15.75" x14ac:dyDescent="0.25">
      <c r="C48" s="147"/>
      <c r="D48" s="147"/>
      <c r="I48" s="150" t="str">
        <f>'Non-wage Inputs'!B52</f>
        <v>Support</v>
      </c>
      <c r="L48" s="112">
        <f t="shared" si="54"/>
        <v>4571.4383561643835</v>
      </c>
      <c r="M48" s="112">
        <f t="shared" si="54"/>
        <v>4276.5068493150693</v>
      </c>
      <c r="N48" s="112">
        <f t="shared" si="54"/>
        <v>4571.4383561643835</v>
      </c>
      <c r="O48" s="112">
        <f t="shared" si="54"/>
        <v>4423.9726027397255</v>
      </c>
      <c r="P48" s="112">
        <f t="shared" si="54"/>
        <v>4571.4383561643835</v>
      </c>
      <c r="Q48" s="112">
        <f t="shared" si="54"/>
        <v>4423.9726027397255</v>
      </c>
      <c r="R48" s="112">
        <f t="shared" si="54"/>
        <v>4571.4383561643835</v>
      </c>
      <c r="S48" s="112">
        <f t="shared" si="54"/>
        <v>4571.4383561643835</v>
      </c>
      <c r="T48" s="112">
        <f t="shared" si="54"/>
        <v>4423.9726027397255</v>
      </c>
      <c r="U48" s="112">
        <f t="shared" si="54"/>
        <v>4571.4383561643835</v>
      </c>
      <c r="V48" s="112">
        <f t="shared" si="54"/>
        <v>4423.9726027397255</v>
      </c>
      <c r="W48" s="112">
        <f t="shared" si="54"/>
        <v>4571.4383561643835</v>
      </c>
      <c r="X48" s="112">
        <f t="shared" si="54"/>
        <v>4571.4383561643835</v>
      </c>
      <c r="Y48" s="112">
        <f t="shared" si="54"/>
        <v>4129.0410958904113</v>
      </c>
      <c r="Z48" s="112">
        <f t="shared" si="54"/>
        <v>4571.4383561643835</v>
      </c>
      <c r="AA48" s="112">
        <f t="shared" si="54"/>
        <v>4423.9726027397255</v>
      </c>
      <c r="AB48" s="112">
        <f t="shared" si="55"/>
        <v>4571.4383561643835</v>
      </c>
      <c r="AC48" s="112">
        <f t="shared" si="55"/>
        <v>4423.9726027397255</v>
      </c>
      <c r="AD48" s="112">
        <f t="shared" si="55"/>
        <v>4571.4383561643835</v>
      </c>
      <c r="AE48" s="112">
        <f t="shared" si="55"/>
        <v>4571.4383561643835</v>
      </c>
      <c r="AF48" s="112">
        <f t="shared" si="55"/>
        <v>4423.9726027397255</v>
      </c>
      <c r="AG48" s="112">
        <f t="shared" si="55"/>
        <v>4571.4383561643835</v>
      </c>
      <c r="AH48" s="112">
        <f t="shared" si="55"/>
        <v>4423.9726027397255</v>
      </c>
      <c r="AI48" s="112">
        <f t="shared" si="55"/>
        <v>4571.4383561643835</v>
      </c>
      <c r="AJ48" s="112">
        <f t="shared" si="55"/>
        <v>4571.4383561643835</v>
      </c>
      <c r="AK48" s="112">
        <f t="shared" si="55"/>
        <v>4129.0410958904113</v>
      </c>
      <c r="AL48" s="112">
        <f t="shared" si="55"/>
        <v>4571.4383561643835</v>
      </c>
      <c r="AM48" s="112">
        <f t="shared" si="55"/>
        <v>4423.9726027397255</v>
      </c>
      <c r="AN48" s="112">
        <f t="shared" si="55"/>
        <v>4571.4383561643835</v>
      </c>
      <c r="AO48" s="112">
        <f t="shared" si="55"/>
        <v>4423.9726027397255</v>
      </c>
      <c r="AP48" s="112">
        <f t="shared" si="55"/>
        <v>4571.4383561643835</v>
      </c>
      <c r="AQ48" s="112">
        <f t="shared" si="55"/>
        <v>4571.4383561643835</v>
      </c>
      <c r="AR48" s="112">
        <f t="shared" si="56"/>
        <v>4423.9726027397255</v>
      </c>
      <c r="AS48" s="112">
        <f t="shared" si="56"/>
        <v>4571.4383561643835</v>
      </c>
      <c r="AT48" s="112">
        <f t="shared" si="56"/>
        <v>4423.9726027397255</v>
      </c>
      <c r="AU48" s="112">
        <f t="shared" si="56"/>
        <v>4571.4383561643835</v>
      </c>
      <c r="AV48" s="112">
        <f t="shared" si="56"/>
        <v>4571.4383561643835</v>
      </c>
      <c r="AW48" s="112">
        <f t="shared" si="56"/>
        <v>4129.0410958904113</v>
      </c>
      <c r="AX48" s="112">
        <f t="shared" si="56"/>
        <v>4571.4383561643835</v>
      </c>
      <c r="AY48" s="112">
        <f t="shared" si="56"/>
        <v>4423.9726027397255</v>
      </c>
      <c r="AZ48" s="112">
        <f t="shared" si="56"/>
        <v>4571.4383561643835</v>
      </c>
      <c r="BA48" s="112">
        <f t="shared" si="56"/>
        <v>4423.9726027397255</v>
      </c>
      <c r="BB48" s="112">
        <f t="shared" si="56"/>
        <v>4571.4383561643835</v>
      </c>
      <c r="BC48" s="112">
        <f t="shared" si="56"/>
        <v>4571.4383561643835</v>
      </c>
      <c r="BD48" s="112">
        <f t="shared" si="56"/>
        <v>4423.9726027397255</v>
      </c>
      <c r="BE48" s="112">
        <f t="shared" si="56"/>
        <v>4571.4383561643835</v>
      </c>
      <c r="BF48" s="112">
        <f t="shared" si="56"/>
        <v>4423.9726027397255</v>
      </c>
      <c r="BG48" s="112">
        <f t="shared" si="56"/>
        <v>4571.4383561643835</v>
      </c>
      <c r="BH48" s="112">
        <f t="shared" si="57"/>
        <v>4571.4383561643835</v>
      </c>
      <c r="BI48" s="112">
        <f t="shared" si="57"/>
        <v>4276.5068493150693</v>
      </c>
      <c r="BJ48" s="112">
        <f t="shared" si="57"/>
        <v>4571.4383561643835</v>
      </c>
      <c r="BK48" s="112">
        <f t="shared" si="57"/>
        <v>4423.9726027397255</v>
      </c>
      <c r="BL48" s="112">
        <f t="shared" si="57"/>
        <v>4571.4383561643835</v>
      </c>
      <c r="BM48" s="112">
        <f t="shared" si="57"/>
        <v>4423.9726027397255</v>
      </c>
      <c r="BN48" s="112">
        <f t="shared" si="57"/>
        <v>4571.4383561643835</v>
      </c>
      <c r="BO48" s="112">
        <f t="shared" si="57"/>
        <v>4571.4383561643835</v>
      </c>
      <c r="BP48" s="112">
        <f t="shared" si="57"/>
        <v>4423.9726027397255</v>
      </c>
      <c r="BQ48" s="112">
        <f t="shared" si="57"/>
        <v>4571.4383561643835</v>
      </c>
      <c r="BR48" s="112">
        <f t="shared" si="57"/>
        <v>4423.9726027397255</v>
      </c>
      <c r="BS48" s="112">
        <f t="shared" si="57"/>
        <v>4571.4383561643835</v>
      </c>
      <c r="BU48" s="112">
        <f t="shared" si="58"/>
        <v>1</v>
      </c>
      <c r="BV48" s="112">
        <f t="shared" si="58"/>
        <v>1</v>
      </c>
      <c r="BW48" s="112">
        <f t="shared" si="58"/>
        <v>1</v>
      </c>
      <c r="BX48" s="112">
        <f t="shared" si="58"/>
        <v>1</v>
      </c>
      <c r="BY48" s="112">
        <f t="shared" si="58"/>
        <v>1</v>
      </c>
      <c r="BZ48" s="112">
        <f t="shared" si="58"/>
        <v>1</v>
      </c>
      <c r="CA48" s="112">
        <f t="shared" si="58"/>
        <v>1</v>
      </c>
      <c r="CB48" s="112">
        <f t="shared" si="58"/>
        <v>1</v>
      </c>
      <c r="CC48" s="112">
        <f t="shared" si="58"/>
        <v>1</v>
      </c>
      <c r="CD48" s="112">
        <f t="shared" si="58"/>
        <v>1</v>
      </c>
      <c r="CE48" s="112">
        <f t="shared" si="58"/>
        <v>1</v>
      </c>
      <c r="CF48" s="112">
        <f t="shared" si="58"/>
        <v>1</v>
      </c>
      <c r="CG48" s="112">
        <f t="shared" si="58"/>
        <v>1</v>
      </c>
      <c r="CH48" s="112">
        <f t="shared" si="58"/>
        <v>1</v>
      </c>
      <c r="CI48" s="112">
        <f t="shared" si="58"/>
        <v>1</v>
      </c>
      <c r="CJ48" s="112">
        <f t="shared" si="58"/>
        <v>1</v>
      </c>
      <c r="CK48" s="112">
        <f t="shared" si="59"/>
        <v>1</v>
      </c>
      <c r="CL48" s="112">
        <f t="shared" si="59"/>
        <v>1</v>
      </c>
      <c r="CM48" s="112">
        <f t="shared" si="59"/>
        <v>1</v>
      </c>
      <c r="CN48" s="112">
        <f t="shared" si="59"/>
        <v>1</v>
      </c>
      <c r="CO48" s="112">
        <f t="shared" si="59"/>
        <v>1</v>
      </c>
      <c r="CP48" s="112">
        <f t="shared" si="59"/>
        <v>1</v>
      </c>
      <c r="CQ48" s="112">
        <f t="shared" si="59"/>
        <v>1</v>
      </c>
      <c r="CR48" s="112">
        <f t="shared" si="59"/>
        <v>1</v>
      </c>
      <c r="CS48" s="112">
        <f t="shared" si="59"/>
        <v>1</v>
      </c>
      <c r="CT48" s="112">
        <f t="shared" si="59"/>
        <v>1</v>
      </c>
      <c r="CU48" s="112">
        <f t="shared" si="59"/>
        <v>1</v>
      </c>
      <c r="CV48" s="112">
        <f t="shared" si="59"/>
        <v>1</v>
      </c>
      <c r="CW48" s="112">
        <f t="shared" si="59"/>
        <v>1</v>
      </c>
      <c r="CX48" s="112">
        <f t="shared" si="59"/>
        <v>1</v>
      </c>
      <c r="CY48" s="112">
        <f t="shared" si="59"/>
        <v>1</v>
      </c>
      <c r="CZ48" s="112">
        <f t="shared" si="59"/>
        <v>1</v>
      </c>
      <c r="DA48" s="112">
        <f t="shared" si="60"/>
        <v>1</v>
      </c>
      <c r="DB48" s="112">
        <f t="shared" si="60"/>
        <v>1</v>
      </c>
      <c r="DC48" s="112">
        <f t="shared" si="60"/>
        <v>1</v>
      </c>
      <c r="DD48" s="112">
        <f t="shared" si="60"/>
        <v>1</v>
      </c>
      <c r="DE48" s="112">
        <f t="shared" si="60"/>
        <v>1</v>
      </c>
      <c r="DF48" s="112">
        <f t="shared" si="60"/>
        <v>1</v>
      </c>
      <c r="DG48" s="112">
        <f t="shared" si="60"/>
        <v>1</v>
      </c>
      <c r="DH48" s="112">
        <f t="shared" si="60"/>
        <v>1</v>
      </c>
      <c r="DI48" s="112">
        <f t="shared" si="60"/>
        <v>1</v>
      </c>
      <c r="DJ48" s="112">
        <f t="shared" si="60"/>
        <v>1</v>
      </c>
      <c r="DK48" s="112">
        <f t="shared" si="60"/>
        <v>1</v>
      </c>
      <c r="DL48" s="112">
        <f t="shared" si="60"/>
        <v>1</v>
      </c>
      <c r="DM48" s="112">
        <f t="shared" si="60"/>
        <v>1</v>
      </c>
      <c r="DN48" s="112">
        <f t="shared" si="60"/>
        <v>1</v>
      </c>
      <c r="DO48" s="112">
        <f t="shared" si="60"/>
        <v>1</v>
      </c>
      <c r="DP48" s="112">
        <f t="shared" si="60"/>
        <v>1</v>
      </c>
      <c r="DQ48" s="112">
        <f t="shared" si="61"/>
        <v>1</v>
      </c>
      <c r="DR48" s="112">
        <f t="shared" si="61"/>
        <v>1</v>
      </c>
      <c r="DS48" s="112">
        <f t="shared" si="61"/>
        <v>1</v>
      </c>
      <c r="DT48" s="112">
        <f t="shared" si="61"/>
        <v>1</v>
      </c>
      <c r="DU48" s="112">
        <f t="shared" si="61"/>
        <v>1</v>
      </c>
      <c r="DV48" s="112">
        <f t="shared" si="61"/>
        <v>1</v>
      </c>
      <c r="DW48" s="112">
        <f t="shared" si="61"/>
        <v>1</v>
      </c>
      <c r="DX48" s="112">
        <f t="shared" si="61"/>
        <v>1</v>
      </c>
      <c r="DY48" s="112">
        <f t="shared" si="61"/>
        <v>1</v>
      </c>
      <c r="DZ48" s="112">
        <f t="shared" si="61"/>
        <v>1</v>
      </c>
      <c r="EA48" s="112">
        <f t="shared" si="61"/>
        <v>1</v>
      </c>
      <c r="EB48" s="112">
        <f t="shared" si="61"/>
        <v>1</v>
      </c>
      <c r="ED48" s="112">
        <f t="shared" si="62"/>
        <v>1</v>
      </c>
      <c r="EE48" s="112">
        <f t="shared" si="62"/>
        <v>1.0000000000000002</v>
      </c>
      <c r="EF48" s="112">
        <f t="shared" si="62"/>
        <v>1</v>
      </c>
      <c r="EG48" s="112">
        <f t="shared" si="62"/>
        <v>1</v>
      </c>
      <c r="EH48" s="112">
        <f t="shared" si="62"/>
        <v>1</v>
      </c>
      <c r="EI48" s="112">
        <f t="shared" si="62"/>
        <v>1</v>
      </c>
      <c r="EJ48" s="112">
        <f t="shared" si="62"/>
        <v>1</v>
      </c>
      <c r="EK48" s="112">
        <f t="shared" si="62"/>
        <v>1</v>
      </c>
      <c r="EL48" s="112">
        <f t="shared" si="62"/>
        <v>1</v>
      </c>
      <c r="EM48" s="112">
        <f t="shared" si="62"/>
        <v>1</v>
      </c>
      <c r="EN48" s="112">
        <f t="shared" si="62"/>
        <v>1</v>
      </c>
      <c r="EO48" s="112">
        <f t="shared" si="62"/>
        <v>1</v>
      </c>
      <c r="EP48" s="112">
        <f t="shared" si="62"/>
        <v>1</v>
      </c>
      <c r="EQ48" s="112">
        <f t="shared" si="62"/>
        <v>1</v>
      </c>
      <c r="ER48" s="112">
        <f t="shared" si="62"/>
        <v>1</v>
      </c>
      <c r="ES48" s="112">
        <f t="shared" si="62"/>
        <v>1</v>
      </c>
      <c r="ET48" s="112">
        <f t="shared" si="63"/>
        <v>1</v>
      </c>
      <c r="EU48" s="112">
        <f t="shared" si="63"/>
        <v>1</v>
      </c>
      <c r="EV48" s="112">
        <f t="shared" si="63"/>
        <v>1</v>
      </c>
      <c r="EW48" s="112">
        <f t="shared" si="63"/>
        <v>1</v>
      </c>
      <c r="EX48" s="112">
        <f t="shared" si="63"/>
        <v>1</v>
      </c>
      <c r="EY48" s="112">
        <f t="shared" si="63"/>
        <v>1</v>
      </c>
      <c r="EZ48" s="112">
        <f t="shared" si="63"/>
        <v>1</v>
      </c>
      <c r="FA48" s="112">
        <f t="shared" si="63"/>
        <v>1</v>
      </c>
      <c r="FB48" s="112">
        <f t="shared" si="63"/>
        <v>1</v>
      </c>
      <c r="FC48" s="112">
        <f t="shared" si="63"/>
        <v>1</v>
      </c>
      <c r="FD48" s="112">
        <f t="shared" si="63"/>
        <v>1</v>
      </c>
      <c r="FE48" s="112">
        <f t="shared" si="63"/>
        <v>1</v>
      </c>
      <c r="FF48" s="112">
        <f t="shared" si="63"/>
        <v>1</v>
      </c>
      <c r="FG48" s="112">
        <f t="shared" si="63"/>
        <v>1</v>
      </c>
      <c r="FH48" s="112">
        <f t="shared" si="63"/>
        <v>1</v>
      </c>
      <c r="FI48" s="112">
        <f t="shared" si="63"/>
        <v>1</v>
      </c>
      <c r="FJ48" s="112">
        <f t="shared" si="64"/>
        <v>1</v>
      </c>
      <c r="FK48" s="112">
        <f t="shared" si="64"/>
        <v>1</v>
      </c>
      <c r="FL48" s="112">
        <f t="shared" si="64"/>
        <v>1</v>
      </c>
      <c r="FM48" s="112">
        <f t="shared" si="64"/>
        <v>1</v>
      </c>
      <c r="FN48" s="112">
        <f t="shared" si="64"/>
        <v>1</v>
      </c>
      <c r="FO48" s="112">
        <f t="shared" si="64"/>
        <v>1</v>
      </c>
      <c r="FP48" s="112">
        <f t="shared" si="64"/>
        <v>1</v>
      </c>
      <c r="FQ48" s="112">
        <f t="shared" si="64"/>
        <v>1</v>
      </c>
      <c r="FR48" s="112">
        <f t="shared" si="64"/>
        <v>1</v>
      </c>
      <c r="FS48" s="112">
        <f t="shared" si="64"/>
        <v>1</v>
      </c>
      <c r="FT48" s="112">
        <f t="shared" si="64"/>
        <v>1</v>
      </c>
      <c r="FU48" s="112">
        <f t="shared" si="64"/>
        <v>1</v>
      </c>
      <c r="FV48" s="112">
        <f t="shared" si="64"/>
        <v>1</v>
      </c>
      <c r="FW48" s="112">
        <f t="shared" si="64"/>
        <v>1</v>
      </c>
      <c r="FX48" s="112">
        <f t="shared" si="64"/>
        <v>1</v>
      </c>
      <c r="FY48" s="112">
        <f t="shared" si="64"/>
        <v>1</v>
      </c>
      <c r="FZ48" s="112">
        <f t="shared" si="64"/>
        <v>1</v>
      </c>
      <c r="GA48" s="112">
        <f t="shared" si="64"/>
        <v>1.0000000000000002</v>
      </c>
      <c r="GB48" s="112">
        <f t="shared" si="64"/>
        <v>1</v>
      </c>
      <c r="GC48" s="112">
        <f t="shared" si="64"/>
        <v>1</v>
      </c>
      <c r="GD48" s="112">
        <f t="shared" si="64"/>
        <v>1</v>
      </c>
      <c r="GE48" s="112">
        <f t="shared" si="64"/>
        <v>1</v>
      </c>
      <c r="GF48" s="112">
        <f t="shared" si="64"/>
        <v>1</v>
      </c>
      <c r="GG48" s="112">
        <f t="shared" si="64"/>
        <v>1</v>
      </c>
      <c r="GH48" s="112">
        <f t="shared" si="64"/>
        <v>1</v>
      </c>
      <c r="GI48" s="112">
        <f t="shared" si="64"/>
        <v>1</v>
      </c>
      <c r="GJ48" s="112">
        <f t="shared" si="64"/>
        <v>1</v>
      </c>
      <c r="GK48" s="112">
        <f t="shared" si="64"/>
        <v>1</v>
      </c>
      <c r="GN48" s="112">
        <f t="shared" si="65"/>
        <v>400</v>
      </c>
      <c r="GO48" s="112">
        <f t="shared" si="65"/>
        <v>400</v>
      </c>
      <c r="GP48" s="112">
        <f t="shared" si="65"/>
        <v>400</v>
      </c>
      <c r="GQ48" s="112">
        <f t="shared" si="65"/>
        <v>400</v>
      </c>
      <c r="GR48" s="112">
        <f t="shared" si="65"/>
        <v>400</v>
      </c>
      <c r="GS48" s="112">
        <f t="shared" si="65"/>
        <v>400</v>
      </c>
      <c r="GT48" s="112">
        <f t="shared" si="65"/>
        <v>400</v>
      </c>
      <c r="GU48" s="112">
        <f t="shared" si="65"/>
        <v>400</v>
      </c>
      <c r="GV48" s="112">
        <f t="shared" si="65"/>
        <v>400</v>
      </c>
      <c r="GW48" s="112">
        <f t="shared" si="65"/>
        <v>400</v>
      </c>
      <c r="GX48" s="112">
        <f t="shared" si="65"/>
        <v>400</v>
      </c>
      <c r="GY48" s="112">
        <f t="shared" si="65"/>
        <v>400</v>
      </c>
      <c r="GZ48" s="112">
        <f t="shared" si="65"/>
        <v>400</v>
      </c>
      <c r="HA48" s="112">
        <f t="shared" si="65"/>
        <v>400</v>
      </c>
      <c r="HB48" s="112">
        <f t="shared" si="65"/>
        <v>400</v>
      </c>
      <c r="HC48" s="112">
        <f t="shared" si="65"/>
        <v>400</v>
      </c>
      <c r="HD48" s="112">
        <f t="shared" si="66"/>
        <v>400</v>
      </c>
      <c r="HE48" s="112">
        <f t="shared" si="66"/>
        <v>400</v>
      </c>
      <c r="HF48" s="112">
        <f t="shared" si="66"/>
        <v>400</v>
      </c>
      <c r="HG48" s="112">
        <f t="shared" si="66"/>
        <v>400</v>
      </c>
      <c r="HH48" s="112">
        <f t="shared" si="66"/>
        <v>400</v>
      </c>
      <c r="HI48" s="112">
        <f t="shared" si="66"/>
        <v>400</v>
      </c>
      <c r="HJ48" s="112">
        <f t="shared" si="66"/>
        <v>400</v>
      </c>
      <c r="HK48" s="112">
        <f t="shared" si="66"/>
        <v>400</v>
      </c>
      <c r="HL48" s="112">
        <f t="shared" si="66"/>
        <v>400</v>
      </c>
      <c r="HM48" s="112">
        <f t="shared" si="66"/>
        <v>400</v>
      </c>
      <c r="HN48" s="112">
        <f t="shared" si="66"/>
        <v>400</v>
      </c>
      <c r="HO48" s="112">
        <f t="shared" si="66"/>
        <v>400</v>
      </c>
      <c r="HP48" s="112">
        <f t="shared" si="66"/>
        <v>400</v>
      </c>
      <c r="HQ48" s="112">
        <f t="shared" si="66"/>
        <v>400</v>
      </c>
      <c r="HR48" s="112">
        <f t="shared" si="66"/>
        <v>400</v>
      </c>
      <c r="HS48" s="112">
        <f t="shared" si="66"/>
        <v>400</v>
      </c>
      <c r="HT48" s="112">
        <f t="shared" si="67"/>
        <v>400</v>
      </c>
      <c r="HU48" s="112">
        <f t="shared" si="67"/>
        <v>400</v>
      </c>
      <c r="HV48" s="112">
        <f t="shared" si="67"/>
        <v>400</v>
      </c>
      <c r="HW48" s="112">
        <f t="shared" si="67"/>
        <v>400</v>
      </c>
      <c r="HX48" s="112">
        <f t="shared" si="67"/>
        <v>400</v>
      </c>
      <c r="HY48" s="112">
        <f t="shared" si="67"/>
        <v>400</v>
      </c>
      <c r="HZ48" s="112">
        <f t="shared" si="67"/>
        <v>400</v>
      </c>
      <c r="IA48" s="112">
        <f t="shared" si="67"/>
        <v>400</v>
      </c>
      <c r="IB48" s="112">
        <f t="shared" si="67"/>
        <v>400</v>
      </c>
      <c r="IC48" s="112">
        <f t="shared" si="67"/>
        <v>400</v>
      </c>
      <c r="ID48" s="112">
        <f t="shared" si="67"/>
        <v>400</v>
      </c>
      <c r="IE48" s="112">
        <f t="shared" si="67"/>
        <v>400</v>
      </c>
      <c r="IF48" s="112">
        <f t="shared" si="67"/>
        <v>400</v>
      </c>
      <c r="IG48" s="112">
        <f t="shared" si="67"/>
        <v>400</v>
      </c>
      <c r="IH48" s="112">
        <f t="shared" si="67"/>
        <v>400</v>
      </c>
      <c r="II48" s="112">
        <f t="shared" si="67"/>
        <v>400</v>
      </c>
      <c r="IJ48" s="112">
        <f t="shared" si="67"/>
        <v>400</v>
      </c>
      <c r="IK48" s="112">
        <f t="shared" si="67"/>
        <v>400</v>
      </c>
      <c r="IL48" s="112">
        <f t="shared" si="67"/>
        <v>400</v>
      </c>
      <c r="IM48" s="112">
        <f t="shared" si="67"/>
        <v>400</v>
      </c>
      <c r="IN48" s="112">
        <f t="shared" si="67"/>
        <v>400</v>
      </c>
      <c r="IO48" s="112">
        <f t="shared" si="67"/>
        <v>400</v>
      </c>
      <c r="IP48" s="112">
        <f t="shared" si="67"/>
        <v>400</v>
      </c>
      <c r="IQ48" s="112">
        <f t="shared" si="67"/>
        <v>400</v>
      </c>
      <c r="IR48" s="112">
        <f t="shared" si="67"/>
        <v>400</v>
      </c>
      <c r="IS48" s="112">
        <f t="shared" si="67"/>
        <v>400</v>
      </c>
      <c r="IT48" s="112">
        <f t="shared" si="67"/>
        <v>400</v>
      </c>
      <c r="IU48" s="112">
        <f t="shared" si="67"/>
        <v>400</v>
      </c>
    </row>
    <row r="49" spans="2:255" s="107" customFormat="1" ht="15.75" x14ac:dyDescent="0.25">
      <c r="C49" s="147"/>
      <c r="D49" s="147"/>
      <c r="I49" s="150" t="str">
        <f>'Non-wage Inputs'!B53</f>
        <v>Services</v>
      </c>
      <c r="L49" s="112">
        <f t="shared" si="54"/>
        <v>0</v>
      </c>
      <c r="M49" s="112">
        <f t="shared" si="54"/>
        <v>0</v>
      </c>
      <c r="N49" s="112">
        <f t="shared" si="54"/>
        <v>0</v>
      </c>
      <c r="O49" s="112">
        <f t="shared" si="54"/>
        <v>0</v>
      </c>
      <c r="P49" s="112">
        <f t="shared" si="54"/>
        <v>0</v>
      </c>
      <c r="Q49" s="112">
        <f t="shared" si="54"/>
        <v>0</v>
      </c>
      <c r="R49" s="112">
        <f t="shared" si="54"/>
        <v>0</v>
      </c>
      <c r="S49" s="112">
        <f t="shared" si="54"/>
        <v>0</v>
      </c>
      <c r="T49" s="112">
        <f t="shared" si="54"/>
        <v>0</v>
      </c>
      <c r="U49" s="112">
        <f t="shared" si="54"/>
        <v>0</v>
      </c>
      <c r="V49" s="112">
        <f t="shared" si="54"/>
        <v>0</v>
      </c>
      <c r="W49" s="112">
        <f t="shared" si="54"/>
        <v>0</v>
      </c>
      <c r="X49" s="112">
        <f t="shared" si="54"/>
        <v>0</v>
      </c>
      <c r="Y49" s="112">
        <f t="shared" si="54"/>
        <v>0</v>
      </c>
      <c r="Z49" s="112">
        <f t="shared" si="54"/>
        <v>0</v>
      </c>
      <c r="AA49" s="112">
        <f t="shared" si="54"/>
        <v>0</v>
      </c>
      <c r="AB49" s="112">
        <f t="shared" si="55"/>
        <v>0</v>
      </c>
      <c r="AC49" s="112">
        <f t="shared" si="55"/>
        <v>0</v>
      </c>
      <c r="AD49" s="112">
        <f t="shared" si="55"/>
        <v>0</v>
      </c>
      <c r="AE49" s="112">
        <f t="shared" si="55"/>
        <v>0</v>
      </c>
      <c r="AF49" s="112">
        <f t="shared" si="55"/>
        <v>0</v>
      </c>
      <c r="AG49" s="112">
        <f t="shared" si="55"/>
        <v>0</v>
      </c>
      <c r="AH49" s="112">
        <f t="shared" si="55"/>
        <v>0</v>
      </c>
      <c r="AI49" s="112">
        <f t="shared" si="55"/>
        <v>0</v>
      </c>
      <c r="AJ49" s="112">
        <f t="shared" si="55"/>
        <v>0</v>
      </c>
      <c r="AK49" s="112">
        <f t="shared" si="55"/>
        <v>0</v>
      </c>
      <c r="AL49" s="112">
        <f t="shared" si="55"/>
        <v>0</v>
      </c>
      <c r="AM49" s="112">
        <f t="shared" si="55"/>
        <v>0</v>
      </c>
      <c r="AN49" s="112">
        <f t="shared" si="55"/>
        <v>0</v>
      </c>
      <c r="AO49" s="112">
        <f t="shared" si="55"/>
        <v>0</v>
      </c>
      <c r="AP49" s="112">
        <f t="shared" si="55"/>
        <v>0</v>
      </c>
      <c r="AQ49" s="112">
        <f t="shared" si="55"/>
        <v>0</v>
      </c>
      <c r="AR49" s="112">
        <f t="shared" si="56"/>
        <v>0</v>
      </c>
      <c r="AS49" s="112">
        <f t="shared" si="56"/>
        <v>0</v>
      </c>
      <c r="AT49" s="112">
        <f t="shared" si="56"/>
        <v>0</v>
      </c>
      <c r="AU49" s="112">
        <f t="shared" si="56"/>
        <v>0</v>
      </c>
      <c r="AV49" s="112">
        <f t="shared" si="56"/>
        <v>0</v>
      </c>
      <c r="AW49" s="112">
        <f t="shared" si="56"/>
        <v>0</v>
      </c>
      <c r="AX49" s="112">
        <f t="shared" si="56"/>
        <v>0</v>
      </c>
      <c r="AY49" s="112">
        <f t="shared" si="56"/>
        <v>0</v>
      </c>
      <c r="AZ49" s="112">
        <f t="shared" si="56"/>
        <v>0</v>
      </c>
      <c r="BA49" s="112">
        <f t="shared" si="56"/>
        <v>0</v>
      </c>
      <c r="BB49" s="112">
        <f t="shared" si="56"/>
        <v>0</v>
      </c>
      <c r="BC49" s="112">
        <f t="shared" si="56"/>
        <v>0</v>
      </c>
      <c r="BD49" s="112">
        <f t="shared" si="56"/>
        <v>0</v>
      </c>
      <c r="BE49" s="112">
        <f t="shared" si="56"/>
        <v>0</v>
      </c>
      <c r="BF49" s="112">
        <f t="shared" si="56"/>
        <v>0</v>
      </c>
      <c r="BG49" s="112">
        <f t="shared" si="56"/>
        <v>0</v>
      </c>
      <c r="BH49" s="112">
        <f t="shared" si="57"/>
        <v>0</v>
      </c>
      <c r="BI49" s="112">
        <f t="shared" si="57"/>
        <v>0</v>
      </c>
      <c r="BJ49" s="112">
        <f t="shared" si="57"/>
        <v>0</v>
      </c>
      <c r="BK49" s="112">
        <f t="shared" si="57"/>
        <v>0</v>
      </c>
      <c r="BL49" s="112">
        <f t="shared" si="57"/>
        <v>0</v>
      </c>
      <c r="BM49" s="112">
        <f t="shared" si="57"/>
        <v>0</v>
      </c>
      <c r="BN49" s="112">
        <f t="shared" si="57"/>
        <v>0</v>
      </c>
      <c r="BO49" s="112">
        <f t="shared" si="57"/>
        <v>0</v>
      </c>
      <c r="BP49" s="112">
        <f t="shared" si="57"/>
        <v>0</v>
      </c>
      <c r="BQ49" s="112">
        <f t="shared" si="57"/>
        <v>0</v>
      </c>
      <c r="BR49" s="112">
        <f t="shared" si="57"/>
        <v>0</v>
      </c>
      <c r="BS49" s="112">
        <f t="shared" si="57"/>
        <v>0</v>
      </c>
      <c r="BU49" s="112">
        <f t="shared" si="58"/>
        <v>0</v>
      </c>
      <c r="BV49" s="112">
        <f t="shared" si="58"/>
        <v>0</v>
      </c>
      <c r="BW49" s="112">
        <f t="shared" si="58"/>
        <v>0</v>
      </c>
      <c r="BX49" s="112">
        <f t="shared" si="58"/>
        <v>0</v>
      </c>
      <c r="BY49" s="112">
        <f t="shared" si="58"/>
        <v>0</v>
      </c>
      <c r="BZ49" s="112">
        <f t="shared" si="58"/>
        <v>0</v>
      </c>
      <c r="CA49" s="112">
        <f t="shared" si="58"/>
        <v>0</v>
      </c>
      <c r="CB49" s="112">
        <f t="shared" si="58"/>
        <v>0</v>
      </c>
      <c r="CC49" s="112">
        <f t="shared" si="58"/>
        <v>0</v>
      </c>
      <c r="CD49" s="112">
        <f t="shared" si="58"/>
        <v>0</v>
      </c>
      <c r="CE49" s="112">
        <f t="shared" si="58"/>
        <v>0</v>
      </c>
      <c r="CF49" s="112">
        <f t="shared" si="58"/>
        <v>0</v>
      </c>
      <c r="CG49" s="112">
        <f t="shared" si="58"/>
        <v>0</v>
      </c>
      <c r="CH49" s="112">
        <f t="shared" si="58"/>
        <v>0</v>
      </c>
      <c r="CI49" s="112">
        <f t="shared" si="58"/>
        <v>0</v>
      </c>
      <c r="CJ49" s="112">
        <f t="shared" si="58"/>
        <v>0</v>
      </c>
      <c r="CK49" s="112">
        <f t="shared" si="59"/>
        <v>0</v>
      </c>
      <c r="CL49" s="112">
        <f t="shared" si="59"/>
        <v>0</v>
      </c>
      <c r="CM49" s="112">
        <f t="shared" si="59"/>
        <v>0</v>
      </c>
      <c r="CN49" s="112">
        <f t="shared" si="59"/>
        <v>0</v>
      </c>
      <c r="CO49" s="112">
        <f t="shared" si="59"/>
        <v>0</v>
      </c>
      <c r="CP49" s="112">
        <f t="shared" si="59"/>
        <v>0</v>
      </c>
      <c r="CQ49" s="112">
        <f t="shared" si="59"/>
        <v>0</v>
      </c>
      <c r="CR49" s="112">
        <f t="shared" si="59"/>
        <v>0</v>
      </c>
      <c r="CS49" s="112">
        <f t="shared" si="59"/>
        <v>0</v>
      </c>
      <c r="CT49" s="112">
        <f t="shared" si="59"/>
        <v>0</v>
      </c>
      <c r="CU49" s="112">
        <f t="shared" si="59"/>
        <v>0</v>
      </c>
      <c r="CV49" s="112">
        <f t="shared" si="59"/>
        <v>0</v>
      </c>
      <c r="CW49" s="112">
        <f t="shared" si="59"/>
        <v>0</v>
      </c>
      <c r="CX49" s="112">
        <f t="shared" si="59"/>
        <v>0</v>
      </c>
      <c r="CY49" s="112">
        <f t="shared" si="59"/>
        <v>0</v>
      </c>
      <c r="CZ49" s="112">
        <f t="shared" si="59"/>
        <v>0</v>
      </c>
      <c r="DA49" s="112">
        <f t="shared" si="60"/>
        <v>0</v>
      </c>
      <c r="DB49" s="112">
        <f t="shared" si="60"/>
        <v>0</v>
      </c>
      <c r="DC49" s="112">
        <f t="shared" si="60"/>
        <v>0</v>
      </c>
      <c r="DD49" s="112">
        <f t="shared" si="60"/>
        <v>0</v>
      </c>
      <c r="DE49" s="112">
        <f t="shared" si="60"/>
        <v>0</v>
      </c>
      <c r="DF49" s="112">
        <f t="shared" si="60"/>
        <v>0</v>
      </c>
      <c r="DG49" s="112">
        <f t="shared" si="60"/>
        <v>0</v>
      </c>
      <c r="DH49" s="112">
        <f t="shared" si="60"/>
        <v>0</v>
      </c>
      <c r="DI49" s="112">
        <f t="shared" si="60"/>
        <v>0</v>
      </c>
      <c r="DJ49" s="112">
        <f t="shared" si="60"/>
        <v>0</v>
      </c>
      <c r="DK49" s="112">
        <f t="shared" si="60"/>
        <v>0</v>
      </c>
      <c r="DL49" s="112">
        <f t="shared" si="60"/>
        <v>0</v>
      </c>
      <c r="DM49" s="112">
        <f t="shared" si="60"/>
        <v>0</v>
      </c>
      <c r="DN49" s="112">
        <f t="shared" si="60"/>
        <v>0</v>
      </c>
      <c r="DO49" s="112">
        <f t="shared" si="60"/>
        <v>0</v>
      </c>
      <c r="DP49" s="112">
        <f t="shared" si="60"/>
        <v>0</v>
      </c>
      <c r="DQ49" s="112">
        <f t="shared" si="61"/>
        <v>0</v>
      </c>
      <c r="DR49" s="112">
        <f t="shared" si="61"/>
        <v>0</v>
      </c>
      <c r="DS49" s="112">
        <f t="shared" si="61"/>
        <v>0</v>
      </c>
      <c r="DT49" s="112">
        <f t="shared" si="61"/>
        <v>0</v>
      </c>
      <c r="DU49" s="112">
        <f t="shared" si="61"/>
        <v>0</v>
      </c>
      <c r="DV49" s="112">
        <f t="shared" si="61"/>
        <v>0</v>
      </c>
      <c r="DW49" s="112">
        <f t="shared" si="61"/>
        <v>0</v>
      </c>
      <c r="DX49" s="112">
        <f t="shared" si="61"/>
        <v>0</v>
      </c>
      <c r="DY49" s="112">
        <f t="shared" si="61"/>
        <v>0</v>
      </c>
      <c r="DZ49" s="112">
        <f t="shared" si="61"/>
        <v>0</v>
      </c>
      <c r="EA49" s="112">
        <f t="shared" si="61"/>
        <v>0</v>
      </c>
      <c r="EB49" s="112">
        <f t="shared" si="61"/>
        <v>0</v>
      </c>
      <c r="ED49" s="112">
        <f t="shared" si="62"/>
        <v>0</v>
      </c>
      <c r="EE49" s="112">
        <f t="shared" si="62"/>
        <v>0</v>
      </c>
      <c r="EF49" s="112">
        <f t="shared" si="62"/>
        <v>0</v>
      </c>
      <c r="EG49" s="112">
        <f t="shared" si="62"/>
        <v>0</v>
      </c>
      <c r="EH49" s="112">
        <f t="shared" si="62"/>
        <v>0</v>
      </c>
      <c r="EI49" s="112">
        <f t="shared" si="62"/>
        <v>0</v>
      </c>
      <c r="EJ49" s="112">
        <f t="shared" si="62"/>
        <v>0</v>
      </c>
      <c r="EK49" s="112">
        <f t="shared" si="62"/>
        <v>0</v>
      </c>
      <c r="EL49" s="112">
        <f t="shared" si="62"/>
        <v>0</v>
      </c>
      <c r="EM49" s="112">
        <f t="shared" si="62"/>
        <v>0</v>
      </c>
      <c r="EN49" s="112">
        <f t="shared" si="62"/>
        <v>0</v>
      </c>
      <c r="EO49" s="112">
        <f t="shared" si="62"/>
        <v>0</v>
      </c>
      <c r="EP49" s="112">
        <f t="shared" si="62"/>
        <v>0</v>
      </c>
      <c r="EQ49" s="112">
        <f t="shared" si="62"/>
        <v>0</v>
      </c>
      <c r="ER49" s="112">
        <f t="shared" si="62"/>
        <v>0</v>
      </c>
      <c r="ES49" s="112">
        <f t="shared" si="62"/>
        <v>0</v>
      </c>
      <c r="ET49" s="112">
        <f t="shared" si="63"/>
        <v>0</v>
      </c>
      <c r="EU49" s="112">
        <f t="shared" si="63"/>
        <v>0</v>
      </c>
      <c r="EV49" s="112">
        <f t="shared" si="63"/>
        <v>0</v>
      </c>
      <c r="EW49" s="112">
        <f t="shared" si="63"/>
        <v>0</v>
      </c>
      <c r="EX49" s="112">
        <f t="shared" si="63"/>
        <v>0</v>
      </c>
      <c r="EY49" s="112">
        <f t="shared" si="63"/>
        <v>0</v>
      </c>
      <c r="EZ49" s="112">
        <f t="shared" si="63"/>
        <v>0</v>
      </c>
      <c r="FA49" s="112">
        <f t="shared" si="63"/>
        <v>0</v>
      </c>
      <c r="FB49" s="112">
        <f t="shared" si="63"/>
        <v>0</v>
      </c>
      <c r="FC49" s="112">
        <f t="shared" si="63"/>
        <v>0</v>
      </c>
      <c r="FD49" s="112">
        <f t="shared" si="63"/>
        <v>0</v>
      </c>
      <c r="FE49" s="112">
        <f t="shared" si="63"/>
        <v>0</v>
      </c>
      <c r="FF49" s="112">
        <f t="shared" si="63"/>
        <v>0</v>
      </c>
      <c r="FG49" s="112">
        <f t="shared" si="63"/>
        <v>0</v>
      </c>
      <c r="FH49" s="112">
        <f t="shared" si="63"/>
        <v>0</v>
      </c>
      <c r="FI49" s="112">
        <f t="shared" si="63"/>
        <v>0</v>
      </c>
      <c r="FJ49" s="112">
        <f t="shared" si="64"/>
        <v>0</v>
      </c>
      <c r="FK49" s="112">
        <f t="shared" si="64"/>
        <v>0</v>
      </c>
      <c r="FL49" s="112">
        <f t="shared" si="64"/>
        <v>0</v>
      </c>
      <c r="FM49" s="112">
        <f t="shared" si="64"/>
        <v>0</v>
      </c>
      <c r="FN49" s="112">
        <f t="shared" si="64"/>
        <v>0</v>
      </c>
      <c r="FO49" s="112">
        <f t="shared" si="64"/>
        <v>0</v>
      </c>
      <c r="FP49" s="112">
        <f t="shared" si="64"/>
        <v>0</v>
      </c>
      <c r="FQ49" s="112">
        <f t="shared" si="64"/>
        <v>0</v>
      </c>
      <c r="FR49" s="112">
        <f t="shared" si="64"/>
        <v>0</v>
      </c>
      <c r="FS49" s="112">
        <f t="shared" si="64"/>
        <v>0</v>
      </c>
      <c r="FT49" s="112">
        <f t="shared" si="64"/>
        <v>0</v>
      </c>
      <c r="FU49" s="112">
        <f t="shared" si="64"/>
        <v>0</v>
      </c>
      <c r="FV49" s="112">
        <f t="shared" si="64"/>
        <v>0</v>
      </c>
      <c r="FW49" s="112">
        <f t="shared" si="64"/>
        <v>0</v>
      </c>
      <c r="FX49" s="112">
        <f t="shared" si="64"/>
        <v>0</v>
      </c>
      <c r="FY49" s="112">
        <f t="shared" si="64"/>
        <v>0</v>
      </c>
      <c r="FZ49" s="112">
        <f t="shared" si="64"/>
        <v>0</v>
      </c>
      <c r="GA49" s="112">
        <f t="shared" si="64"/>
        <v>0</v>
      </c>
      <c r="GB49" s="112">
        <f t="shared" si="64"/>
        <v>0</v>
      </c>
      <c r="GC49" s="112">
        <f t="shared" si="64"/>
        <v>0</v>
      </c>
      <c r="GD49" s="112">
        <f t="shared" si="64"/>
        <v>0</v>
      </c>
      <c r="GE49" s="112">
        <f t="shared" si="64"/>
        <v>0</v>
      </c>
      <c r="GF49" s="112">
        <f t="shared" si="64"/>
        <v>0</v>
      </c>
      <c r="GG49" s="112">
        <f t="shared" si="64"/>
        <v>0</v>
      </c>
      <c r="GH49" s="112">
        <f t="shared" si="64"/>
        <v>0</v>
      </c>
      <c r="GI49" s="112">
        <f t="shared" si="64"/>
        <v>0</v>
      </c>
      <c r="GJ49" s="112">
        <f t="shared" si="64"/>
        <v>0</v>
      </c>
      <c r="GK49" s="112">
        <f t="shared" si="64"/>
        <v>0</v>
      </c>
      <c r="GN49" s="112">
        <f t="shared" si="65"/>
        <v>0</v>
      </c>
      <c r="GO49" s="112">
        <f t="shared" si="65"/>
        <v>0</v>
      </c>
      <c r="GP49" s="112">
        <f t="shared" si="65"/>
        <v>0</v>
      </c>
      <c r="GQ49" s="112">
        <f t="shared" si="65"/>
        <v>0</v>
      </c>
      <c r="GR49" s="112">
        <f t="shared" si="65"/>
        <v>0</v>
      </c>
      <c r="GS49" s="112">
        <f t="shared" si="65"/>
        <v>0</v>
      </c>
      <c r="GT49" s="112">
        <f t="shared" si="65"/>
        <v>0</v>
      </c>
      <c r="GU49" s="112">
        <f t="shared" si="65"/>
        <v>0</v>
      </c>
      <c r="GV49" s="112">
        <f t="shared" si="65"/>
        <v>0</v>
      </c>
      <c r="GW49" s="112">
        <f t="shared" si="65"/>
        <v>0</v>
      </c>
      <c r="GX49" s="112">
        <f t="shared" si="65"/>
        <v>0</v>
      </c>
      <c r="GY49" s="112">
        <f t="shared" si="65"/>
        <v>0</v>
      </c>
      <c r="GZ49" s="112">
        <f t="shared" si="65"/>
        <v>0</v>
      </c>
      <c r="HA49" s="112">
        <f t="shared" si="65"/>
        <v>0</v>
      </c>
      <c r="HB49" s="112">
        <f t="shared" si="65"/>
        <v>0</v>
      </c>
      <c r="HC49" s="112">
        <f t="shared" si="65"/>
        <v>0</v>
      </c>
      <c r="HD49" s="112">
        <f t="shared" si="66"/>
        <v>0</v>
      </c>
      <c r="HE49" s="112">
        <f t="shared" si="66"/>
        <v>0</v>
      </c>
      <c r="HF49" s="112">
        <f t="shared" si="66"/>
        <v>0</v>
      </c>
      <c r="HG49" s="112">
        <f t="shared" si="66"/>
        <v>0</v>
      </c>
      <c r="HH49" s="112">
        <f t="shared" si="66"/>
        <v>0</v>
      </c>
      <c r="HI49" s="112">
        <f t="shared" si="66"/>
        <v>0</v>
      </c>
      <c r="HJ49" s="112">
        <f t="shared" si="66"/>
        <v>0</v>
      </c>
      <c r="HK49" s="112">
        <f t="shared" si="66"/>
        <v>0</v>
      </c>
      <c r="HL49" s="112">
        <f t="shared" si="66"/>
        <v>0</v>
      </c>
      <c r="HM49" s="112">
        <f t="shared" si="66"/>
        <v>0</v>
      </c>
      <c r="HN49" s="112">
        <f t="shared" si="66"/>
        <v>0</v>
      </c>
      <c r="HO49" s="112">
        <f t="shared" si="66"/>
        <v>0</v>
      </c>
      <c r="HP49" s="112">
        <f t="shared" si="66"/>
        <v>0</v>
      </c>
      <c r="HQ49" s="112">
        <f t="shared" si="66"/>
        <v>0</v>
      </c>
      <c r="HR49" s="112">
        <f t="shared" si="66"/>
        <v>0</v>
      </c>
      <c r="HS49" s="112">
        <f t="shared" si="66"/>
        <v>0</v>
      </c>
      <c r="HT49" s="112">
        <f t="shared" si="67"/>
        <v>0</v>
      </c>
      <c r="HU49" s="112">
        <f t="shared" si="67"/>
        <v>0</v>
      </c>
      <c r="HV49" s="112">
        <f t="shared" si="67"/>
        <v>0</v>
      </c>
      <c r="HW49" s="112">
        <f t="shared" si="67"/>
        <v>0</v>
      </c>
      <c r="HX49" s="112">
        <f t="shared" si="67"/>
        <v>0</v>
      </c>
      <c r="HY49" s="112">
        <f t="shared" si="67"/>
        <v>0</v>
      </c>
      <c r="HZ49" s="112">
        <f t="shared" si="67"/>
        <v>0</v>
      </c>
      <c r="IA49" s="112">
        <f t="shared" si="67"/>
        <v>0</v>
      </c>
      <c r="IB49" s="112">
        <f t="shared" si="67"/>
        <v>0</v>
      </c>
      <c r="IC49" s="112">
        <f t="shared" si="67"/>
        <v>0</v>
      </c>
      <c r="ID49" s="112">
        <f t="shared" si="67"/>
        <v>0</v>
      </c>
      <c r="IE49" s="112">
        <f t="shared" si="67"/>
        <v>0</v>
      </c>
      <c r="IF49" s="112">
        <f t="shared" si="67"/>
        <v>0</v>
      </c>
      <c r="IG49" s="112">
        <f t="shared" si="67"/>
        <v>0</v>
      </c>
      <c r="IH49" s="112">
        <f t="shared" si="67"/>
        <v>0</v>
      </c>
      <c r="II49" s="112">
        <f t="shared" si="67"/>
        <v>0</v>
      </c>
      <c r="IJ49" s="112">
        <f t="shared" si="67"/>
        <v>0</v>
      </c>
      <c r="IK49" s="112">
        <f t="shared" si="67"/>
        <v>0</v>
      </c>
      <c r="IL49" s="112">
        <f t="shared" si="67"/>
        <v>0</v>
      </c>
      <c r="IM49" s="112">
        <f t="shared" si="67"/>
        <v>0</v>
      </c>
      <c r="IN49" s="112">
        <f t="shared" si="67"/>
        <v>0</v>
      </c>
      <c r="IO49" s="112">
        <f t="shared" si="67"/>
        <v>0</v>
      </c>
      <c r="IP49" s="112">
        <f t="shared" si="67"/>
        <v>0</v>
      </c>
      <c r="IQ49" s="112">
        <f t="shared" si="67"/>
        <v>0</v>
      </c>
      <c r="IR49" s="112">
        <f t="shared" si="67"/>
        <v>0</v>
      </c>
      <c r="IS49" s="112">
        <f t="shared" si="67"/>
        <v>0</v>
      </c>
      <c r="IT49" s="112">
        <f t="shared" si="67"/>
        <v>0</v>
      </c>
      <c r="IU49" s="112">
        <f t="shared" si="67"/>
        <v>0</v>
      </c>
    </row>
    <row r="50" spans="2:255" s="107" customFormat="1" ht="15.75" x14ac:dyDescent="0.25">
      <c r="C50" s="147"/>
      <c r="D50" s="147"/>
      <c r="I50" s="150" t="str">
        <f>'Non-wage Inputs'!B54</f>
        <v>COO Other</v>
      </c>
      <c r="L50" s="112">
        <f t="shared" si="54"/>
        <v>0</v>
      </c>
      <c r="M50" s="112">
        <f t="shared" si="54"/>
        <v>0</v>
      </c>
      <c r="N50" s="112">
        <f t="shared" si="54"/>
        <v>0</v>
      </c>
      <c r="O50" s="112">
        <f t="shared" si="54"/>
        <v>0</v>
      </c>
      <c r="P50" s="112">
        <f t="shared" si="54"/>
        <v>0</v>
      </c>
      <c r="Q50" s="112">
        <f t="shared" si="54"/>
        <v>0</v>
      </c>
      <c r="R50" s="112">
        <f t="shared" si="54"/>
        <v>0</v>
      </c>
      <c r="S50" s="112">
        <f t="shared" si="54"/>
        <v>0</v>
      </c>
      <c r="T50" s="112">
        <f t="shared" si="54"/>
        <v>0</v>
      </c>
      <c r="U50" s="112">
        <f t="shared" si="54"/>
        <v>0</v>
      </c>
      <c r="V50" s="112">
        <f t="shared" si="54"/>
        <v>0</v>
      </c>
      <c r="W50" s="112">
        <f t="shared" si="54"/>
        <v>0</v>
      </c>
      <c r="X50" s="112">
        <f t="shared" si="54"/>
        <v>0</v>
      </c>
      <c r="Y50" s="112">
        <f t="shared" si="54"/>
        <v>0</v>
      </c>
      <c r="Z50" s="112">
        <f t="shared" si="54"/>
        <v>0</v>
      </c>
      <c r="AA50" s="112">
        <f t="shared" si="54"/>
        <v>0</v>
      </c>
      <c r="AB50" s="112">
        <f t="shared" si="55"/>
        <v>0</v>
      </c>
      <c r="AC50" s="112">
        <f t="shared" si="55"/>
        <v>0</v>
      </c>
      <c r="AD50" s="112">
        <f t="shared" si="55"/>
        <v>0</v>
      </c>
      <c r="AE50" s="112">
        <f t="shared" si="55"/>
        <v>0</v>
      </c>
      <c r="AF50" s="112">
        <f t="shared" si="55"/>
        <v>0</v>
      </c>
      <c r="AG50" s="112">
        <f t="shared" si="55"/>
        <v>0</v>
      </c>
      <c r="AH50" s="112">
        <f t="shared" si="55"/>
        <v>0</v>
      </c>
      <c r="AI50" s="112">
        <f t="shared" si="55"/>
        <v>0</v>
      </c>
      <c r="AJ50" s="112">
        <f t="shared" si="55"/>
        <v>0</v>
      </c>
      <c r="AK50" s="112">
        <f t="shared" si="55"/>
        <v>0</v>
      </c>
      <c r="AL50" s="112">
        <f t="shared" si="55"/>
        <v>0</v>
      </c>
      <c r="AM50" s="112">
        <f t="shared" si="55"/>
        <v>0</v>
      </c>
      <c r="AN50" s="112">
        <f t="shared" si="55"/>
        <v>0</v>
      </c>
      <c r="AO50" s="112">
        <f t="shared" si="55"/>
        <v>0</v>
      </c>
      <c r="AP50" s="112">
        <f t="shared" si="55"/>
        <v>0</v>
      </c>
      <c r="AQ50" s="112">
        <f t="shared" si="55"/>
        <v>0</v>
      </c>
      <c r="AR50" s="112">
        <f t="shared" si="56"/>
        <v>0</v>
      </c>
      <c r="AS50" s="112">
        <f t="shared" si="56"/>
        <v>0</v>
      </c>
      <c r="AT50" s="112">
        <f t="shared" si="56"/>
        <v>0</v>
      </c>
      <c r="AU50" s="112">
        <f t="shared" si="56"/>
        <v>0</v>
      </c>
      <c r="AV50" s="112">
        <f t="shared" si="56"/>
        <v>0</v>
      </c>
      <c r="AW50" s="112">
        <f t="shared" si="56"/>
        <v>0</v>
      </c>
      <c r="AX50" s="112">
        <f t="shared" si="56"/>
        <v>0</v>
      </c>
      <c r="AY50" s="112">
        <f t="shared" si="56"/>
        <v>0</v>
      </c>
      <c r="AZ50" s="112">
        <f t="shared" si="56"/>
        <v>0</v>
      </c>
      <c r="BA50" s="112">
        <f t="shared" si="56"/>
        <v>0</v>
      </c>
      <c r="BB50" s="112">
        <f t="shared" si="56"/>
        <v>0</v>
      </c>
      <c r="BC50" s="112">
        <f t="shared" si="56"/>
        <v>0</v>
      </c>
      <c r="BD50" s="112">
        <f t="shared" si="56"/>
        <v>0</v>
      </c>
      <c r="BE50" s="112">
        <f t="shared" si="56"/>
        <v>0</v>
      </c>
      <c r="BF50" s="112">
        <f t="shared" si="56"/>
        <v>0</v>
      </c>
      <c r="BG50" s="112">
        <f t="shared" si="56"/>
        <v>0</v>
      </c>
      <c r="BH50" s="112">
        <f t="shared" si="57"/>
        <v>0</v>
      </c>
      <c r="BI50" s="112">
        <f t="shared" si="57"/>
        <v>0</v>
      </c>
      <c r="BJ50" s="112">
        <f t="shared" si="57"/>
        <v>0</v>
      </c>
      <c r="BK50" s="112">
        <f t="shared" si="57"/>
        <v>0</v>
      </c>
      <c r="BL50" s="112">
        <f t="shared" si="57"/>
        <v>0</v>
      </c>
      <c r="BM50" s="112">
        <f t="shared" si="57"/>
        <v>0</v>
      </c>
      <c r="BN50" s="112">
        <f t="shared" si="57"/>
        <v>0</v>
      </c>
      <c r="BO50" s="112">
        <f t="shared" si="57"/>
        <v>0</v>
      </c>
      <c r="BP50" s="112">
        <f t="shared" si="57"/>
        <v>0</v>
      </c>
      <c r="BQ50" s="112">
        <f t="shared" si="57"/>
        <v>0</v>
      </c>
      <c r="BR50" s="112">
        <f t="shared" si="57"/>
        <v>0</v>
      </c>
      <c r="BS50" s="112">
        <f t="shared" si="57"/>
        <v>0</v>
      </c>
      <c r="BU50" s="112">
        <f t="shared" si="58"/>
        <v>0</v>
      </c>
      <c r="BV50" s="112">
        <f t="shared" si="58"/>
        <v>0</v>
      </c>
      <c r="BW50" s="112">
        <f t="shared" si="58"/>
        <v>0</v>
      </c>
      <c r="BX50" s="112">
        <f t="shared" si="58"/>
        <v>0</v>
      </c>
      <c r="BY50" s="112">
        <f t="shared" si="58"/>
        <v>0</v>
      </c>
      <c r="BZ50" s="112">
        <f t="shared" si="58"/>
        <v>0</v>
      </c>
      <c r="CA50" s="112">
        <f t="shared" si="58"/>
        <v>0</v>
      </c>
      <c r="CB50" s="112">
        <f t="shared" si="58"/>
        <v>0</v>
      </c>
      <c r="CC50" s="112">
        <f t="shared" si="58"/>
        <v>0</v>
      </c>
      <c r="CD50" s="112">
        <f t="shared" si="58"/>
        <v>0</v>
      </c>
      <c r="CE50" s="112">
        <f t="shared" si="58"/>
        <v>0</v>
      </c>
      <c r="CF50" s="112">
        <f t="shared" si="58"/>
        <v>0</v>
      </c>
      <c r="CG50" s="112">
        <f t="shared" si="58"/>
        <v>0</v>
      </c>
      <c r="CH50" s="112">
        <f t="shared" si="58"/>
        <v>0</v>
      </c>
      <c r="CI50" s="112">
        <f t="shared" si="58"/>
        <v>0</v>
      </c>
      <c r="CJ50" s="112">
        <f t="shared" si="58"/>
        <v>0</v>
      </c>
      <c r="CK50" s="112">
        <f t="shared" si="59"/>
        <v>0</v>
      </c>
      <c r="CL50" s="112">
        <f t="shared" si="59"/>
        <v>0</v>
      </c>
      <c r="CM50" s="112">
        <f t="shared" si="59"/>
        <v>0</v>
      </c>
      <c r="CN50" s="112">
        <f t="shared" si="59"/>
        <v>0</v>
      </c>
      <c r="CO50" s="112">
        <f t="shared" si="59"/>
        <v>0</v>
      </c>
      <c r="CP50" s="112">
        <f t="shared" si="59"/>
        <v>0</v>
      </c>
      <c r="CQ50" s="112">
        <f t="shared" si="59"/>
        <v>0</v>
      </c>
      <c r="CR50" s="112">
        <f t="shared" si="59"/>
        <v>0</v>
      </c>
      <c r="CS50" s="112">
        <f t="shared" si="59"/>
        <v>0</v>
      </c>
      <c r="CT50" s="112">
        <f t="shared" si="59"/>
        <v>0</v>
      </c>
      <c r="CU50" s="112">
        <f t="shared" si="59"/>
        <v>0</v>
      </c>
      <c r="CV50" s="112">
        <f t="shared" si="59"/>
        <v>0</v>
      </c>
      <c r="CW50" s="112">
        <f t="shared" si="59"/>
        <v>0</v>
      </c>
      <c r="CX50" s="112">
        <f t="shared" si="59"/>
        <v>0</v>
      </c>
      <c r="CY50" s="112">
        <f t="shared" si="59"/>
        <v>0</v>
      </c>
      <c r="CZ50" s="112">
        <f t="shared" si="59"/>
        <v>0</v>
      </c>
      <c r="DA50" s="112">
        <f t="shared" si="60"/>
        <v>0</v>
      </c>
      <c r="DB50" s="112">
        <f t="shared" si="60"/>
        <v>0</v>
      </c>
      <c r="DC50" s="112">
        <f t="shared" si="60"/>
        <v>0</v>
      </c>
      <c r="DD50" s="112">
        <f t="shared" si="60"/>
        <v>0</v>
      </c>
      <c r="DE50" s="112">
        <f t="shared" si="60"/>
        <v>0</v>
      </c>
      <c r="DF50" s="112">
        <f t="shared" si="60"/>
        <v>0</v>
      </c>
      <c r="DG50" s="112">
        <f t="shared" si="60"/>
        <v>0</v>
      </c>
      <c r="DH50" s="112">
        <f t="shared" si="60"/>
        <v>0</v>
      </c>
      <c r="DI50" s="112">
        <f t="shared" si="60"/>
        <v>0</v>
      </c>
      <c r="DJ50" s="112">
        <f t="shared" si="60"/>
        <v>0</v>
      </c>
      <c r="DK50" s="112">
        <f t="shared" si="60"/>
        <v>0</v>
      </c>
      <c r="DL50" s="112">
        <f t="shared" si="60"/>
        <v>0</v>
      </c>
      <c r="DM50" s="112">
        <f t="shared" si="60"/>
        <v>0</v>
      </c>
      <c r="DN50" s="112">
        <f t="shared" si="60"/>
        <v>0</v>
      </c>
      <c r="DO50" s="112">
        <f t="shared" si="60"/>
        <v>0</v>
      </c>
      <c r="DP50" s="112">
        <f t="shared" si="60"/>
        <v>0</v>
      </c>
      <c r="DQ50" s="112">
        <f t="shared" si="61"/>
        <v>0</v>
      </c>
      <c r="DR50" s="112">
        <f t="shared" si="61"/>
        <v>0</v>
      </c>
      <c r="DS50" s="112">
        <f t="shared" si="61"/>
        <v>0</v>
      </c>
      <c r="DT50" s="112">
        <f t="shared" si="61"/>
        <v>0</v>
      </c>
      <c r="DU50" s="112">
        <f t="shared" si="61"/>
        <v>0</v>
      </c>
      <c r="DV50" s="112">
        <f t="shared" si="61"/>
        <v>0</v>
      </c>
      <c r="DW50" s="112">
        <f t="shared" si="61"/>
        <v>0</v>
      </c>
      <c r="DX50" s="112">
        <f t="shared" si="61"/>
        <v>0</v>
      </c>
      <c r="DY50" s="112">
        <f t="shared" si="61"/>
        <v>0</v>
      </c>
      <c r="DZ50" s="112">
        <f t="shared" si="61"/>
        <v>0</v>
      </c>
      <c r="EA50" s="112">
        <f t="shared" si="61"/>
        <v>0</v>
      </c>
      <c r="EB50" s="112">
        <f t="shared" si="61"/>
        <v>0</v>
      </c>
      <c r="ED50" s="112">
        <f t="shared" si="62"/>
        <v>0</v>
      </c>
      <c r="EE50" s="112">
        <f t="shared" si="62"/>
        <v>0</v>
      </c>
      <c r="EF50" s="112">
        <f t="shared" si="62"/>
        <v>0</v>
      </c>
      <c r="EG50" s="112">
        <f t="shared" si="62"/>
        <v>0</v>
      </c>
      <c r="EH50" s="112">
        <f t="shared" si="62"/>
        <v>0</v>
      </c>
      <c r="EI50" s="112">
        <f t="shared" si="62"/>
        <v>0</v>
      </c>
      <c r="EJ50" s="112">
        <f t="shared" si="62"/>
        <v>0</v>
      </c>
      <c r="EK50" s="112">
        <f t="shared" si="62"/>
        <v>0</v>
      </c>
      <c r="EL50" s="112">
        <f t="shared" si="62"/>
        <v>0</v>
      </c>
      <c r="EM50" s="112">
        <f t="shared" si="62"/>
        <v>0</v>
      </c>
      <c r="EN50" s="112">
        <f t="shared" si="62"/>
        <v>0</v>
      </c>
      <c r="EO50" s="112">
        <f t="shared" si="62"/>
        <v>0</v>
      </c>
      <c r="EP50" s="112">
        <f t="shared" si="62"/>
        <v>0</v>
      </c>
      <c r="EQ50" s="112">
        <f t="shared" si="62"/>
        <v>0</v>
      </c>
      <c r="ER50" s="112">
        <f t="shared" si="62"/>
        <v>0</v>
      </c>
      <c r="ES50" s="112">
        <f t="shared" si="62"/>
        <v>0</v>
      </c>
      <c r="ET50" s="112">
        <f t="shared" si="63"/>
        <v>0</v>
      </c>
      <c r="EU50" s="112">
        <f t="shared" si="63"/>
        <v>0</v>
      </c>
      <c r="EV50" s="112">
        <f t="shared" si="63"/>
        <v>0</v>
      </c>
      <c r="EW50" s="112">
        <f t="shared" si="63"/>
        <v>0</v>
      </c>
      <c r="EX50" s="112">
        <f t="shared" si="63"/>
        <v>0</v>
      </c>
      <c r="EY50" s="112">
        <f t="shared" si="63"/>
        <v>0</v>
      </c>
      <c r="EZ50" s="112">
        <f t="shared" si="63"/>
        <v>0</v>
      </c>
      <c r="FA50" s="112">
        <f t="shared" si="63"/>
        <v>0</v>
      </c>
      <c r="FB50" s="112">
        <f t="shared" si="63"/>
        <v>0</v>
      </c>
      <c r="FC50" s="112">
        <f t="shared" si="63"/>
        <v>0</v>
      </c>
      <c r="FD50" s="112">
        <f t="shared" si="63"/>
        <v>0</v>
      </c>
      <c r="FE50" s="112">
        <f t="shared" si="63"/>
        <v>0</v>
      </c>
      <c r="FF50" s="112">
        <f t="shared" si="63"/>
        <v>0</v>
      </c>
      <c r="FG50" s="112">
        <f t="shared" si="63"/>
        <v>0</v>
      </c>
      <c r="FH50" s="112">
        <f t="shared" si="63"/>
        <v>0</v>
      </c>
      <c r="FI50" s="112">
        <f t="shared" si="63"/>
        <v>0</v>
      </c>
      <c r="FJ50" s="112">
        <f t="shared" si="64"/>
        <v>0</v>
      </c>
      <c r="FK50" s="112">
        <f t="shared" si="64"/>
        <v>0</v>
      </c>
      <c r="FL50" s="112">
        <f t="shared" si="64"/>
        <v>0</v>
      </c>
      <c r="FM50" s="112">
        <f t="shared" si="64"/>
        <v>0</v>
      </c>
      <c r="FN50" s="112">
        <f t="shared" si="64"/>
        <v>0</v>
      </c>
      <c r="FO50" s="112">
        <f t="shared" si="64"/>
        <v>0</v>
      </c>
      <c r="FP50" s="112">
        <f t="shared" si="64"/>
        <v>0</v>
      </c>
      <c r="FQ50" s="112">
        <f t="shared" si="64"/>
        <v>0</v>
      </c>
      <c r="FR50" s="112">
        <f t="shared" si="64"/>
        <v>0</v>
      </c>
      <c r="FS50" s="112">
        <f t="shared" si="64"/>
        <v>0</v>
      </c>
      <c r="FT50" s="112">
        <f t="shared" si="64"/>
        <v>0</v>
      </c>
      <c r="FU50" s="112">
        <f t="shared" si="64"/>
        <v>0</v>
      </c>
      <c r="FV50" s="112">
        <f t="shared" si="64"/>
        <v>0</v>
      </c>
      <c r="FW50" s="112">
        <f t="shared" si="64"/>
        <v>0</v>
      </c>
      <c r="FX50" s="112">
        <f t="shared" si="64"/>
        <v>0</v>
      </c>
      <c r="FY50" s="112">
        <f t="shared" si="64"/>
        <v>0</v>
      </c>
      <c r="FZ50" s="112">
        <f t="shared" si="64"/>
        <v>0</v>
      </c>
      <c r="GA50" s="112">
        <f t="shared" si="64"/>
        <v>0</v>
      </c>
      <c r="GB50" s="112">
        <f t="shared" si="64"/>
        <v>0</v>
      </c>
      <c r="GC50" s="112">
        <f t="shared" si="64"/>
        <v>0</v>
      </c>
      <c r="GD50" s="112">
        <f t="shared" si="64"/>
        <v>0</v>
      </c>
      <c r="GE50" s="112">
        <f t="shared" si="64"/>
        <v>0</v>
      </c>
      <c r="GF50" s="112">
        <f t="shared" si="64"/>
        <v>0</v>
      </c>
      <c r="GG50" s="112">
        <f t="shared" si="64"/>
        <v>0</v>
      </c>
      <c r="GH50" s="112">
        <f t="shared" si="64"/>
        <v>0</v>
      </c>
      <c r="GI50" s="112">
        <f t="shared" si="64"/>
        <v>0</v>
      </c>
      <c r="GJ50" s="112">
        <f t="shared" si="64"/>
        <v>0</v>
      </c>
      <c r="GK50" s="112">
        <f t="shared" si="64"/>
        <v>0</v>
      </c>
      <c r="GN50" s="112">
        <f t="shared" si="65"/>
        <v>0</v>
      </c>
      <c r="GO50" s="112">
        <f t="shared" si="65"/>
        <v>0</v>
      </c>
      <c r="GP50" s="112">
        <f t="shared" si="65"/>
        <v>0</v>
      </c>
      <c r="GQ50" s="112">
        <f t="shared" si="65"/>
        <v>0</v>
      </c>
      <c r="GR50" s="112">
        <f t="shared" si="65"/>
        <v>0</v>
      </c>
      <c r="GS50" s="112">
        <f t="shared" si="65"/>
        <v>0</v>
      </c>
      <c r="GT50" s="112">
        <f t="shared" si="65"/>
        <v>0</v>
      </c>
      <c r="GU50" s="112">
        <f t="shared" si="65"/>
        <v>0</v>
      </c>
      <c r="GV50" s="112">
        <f t="shared" si="65"/>
        <v>0</v>
      </c>
      <c r="GW50" s="112">
        <f t="shared" si="65"/>
        <v>0</v>
      </c>
      <c r="GX50" s="112">
        <f t="shared" si="65"/>
        <v>0</v>
      </c>
      <c r="GY50" s="112">
        <f t="shared" si="65"/>
        <v>0</v>
      </c>
      <c r="GZ50" s="112">
        <f t="shared" si="65"/>
        <v>0</v>
      </c>
      <c r="HA50" s="112">
        <f t="shared" si="65"/>
        <v>0</v>
      </c>
      <c r="HB50" s="112">
        <f t="shared" si="65"/>
        <v>0</v>
      </c>
      <c r="HC50" s="112">
        <f t="shared" si="65"/>
        <v>0</v>
      </c>
      <c r="HD50" s="112">
        <f t="shared" si="66"/>
        <v>0</v>
      </c>
      <c r="HE50" s="112">
        <f t="shared" si="66"/>
        <v>0</v>
      </c>
      <c r="HF50" s="112">
        <f t="shared" si="66"/>
        <v>0</v>
      </c>
      <c r="HG50" s="112">
        <f t="shared" si="66"/>
        <v>0</v>
      </c>
      <c r="HH50" s="112">
        <f t="shared" si="66"/>
        <v>0</v>
      </c>
      <c r="HI50" s="112">
        <f t="shared" si="66"/>
        <v>0</v>
      </c>
      <c r="HJ50" s="112">
        <f t="shared" si="66"/>
        <v>0</v>
      </c>
      <c r="HK50" s="112">
        <f t="shared" si="66"/>
        <v>0</v>
      </c>
      <c r="HL50" s="112">
        <f t="shared" si="66"/>
        <v>0</v>
      </c>
      <c r="HM50" s="112">
        <f t="shared" si="66"/>
        <v>0</v>
      </c>
      <c r="HN50" s="112">
        <f t="shared" si="66"/>
        <v>0</v>
      </c>
      <c r="HO50" s="112">
        <f t="shared" si="66"/>
        <v>0</v>
      </c>
      <c r="HP50" s="112">
        <f t="shared" si="66"/>
        <v>0</v>
      </c>
      <c r="HQ50" s="112">
        <f t="shared" si="66"/>
        <v>0</v>
      </c>
      <c r="HR50" s="112">
        <f t="shared" si="66"/>
        <v>0</v>
      </c>
      <c r="HS50" s="112">
        <f t="shared" si="66"/>
        <v>0</v>
      </c>
      <c r="HT50" s="112">
        <f t="shared" si="67"/>
        <v>0</v>
      </c>
      <c r="HU50" s="112">
        <f t="shared" si="67"/>
        <v>0</v>
      </c>
      <c r="HV50" s="112">
        <f t="shared" si="67"/>
        <v>0</v>
      </c>
      <c r="HW50" s="112">
        <f t="shared" si="67"/>
        <v>0</v>
      </c>
      <c r="HX50" s="112">
        <f t="shared" si="67"/>
        <v>0</v>
      </c>
      <c r="HY50" s="112">
        <f t="shared" si="67"/>
        <v>0</v>
      </c>
      <c r="HZ50" s="112">
        <f t="shared" si="67"/>
        <v>0</v>
      </c>
      <c r="IA50" s="112">
        <f t="shared" si="67"/>
        <v>0</v>
      </c>
      <c r="IB50" s="112">
        <f t="shared" si="67"/>
        <v>0</v>
      </c>
      <c r="IC50" s="112">
        <f t="shared" si="67"/>
        <v>0</v>
      </c>
      <c r="ID50" s="112">
        <f t="shared" si="67"/>
        <v>0</v>
      </c>
      <c r="IE50" s="112">
        <f t="shared" si="67"/>
        <v>0</v>
      </c>
      <c r="IF50" s="112">
        <f t="shared" si="67"/>
        <v>0</v>
      </c>
      <c r="IG50" s="112">
        <f t="shared" si="67"/>
        <v>0</v>
      </c>
      <c r="IH50" s="112">
        <f t="shared" si="67"/>
        <v>0</v>
      </c>
      <c r="II50" s="112">
        <f t="shared" si="67"/>
        <v>0</v>
      </c>
      <c r="IJ50" s="112">
        <f t="shared" si="67"/>
        <v>0</v>
      </c>
      <c r="IK50" s="112">
        <f t="shared" si="67"/>
        <v>0</v>
      </c>
      <c r="IL50" s="112">
        <f t="shared" si="67"/>
        <v>0</v>
      </c>
      <c r="IM50" s="112">
        <f t="shared" si="67"/>
        <v>0</v>
      </c>
      <c r="IN50" s="112">
        <f t="shared" si="67"/>
        <v>0</v>
      </c>
      <c r="IO50" s="112">
        <f t="shared" si="67"/>
        <v>0</v>
      </c>
      <c r="IP50" s="112">
        <f t="shared" si="67"/>
        <v>0</v>
      </c>
      <c r="IQ50" s="112">
        <f t="shared" si="67"/>
        <v>0</v>
      </c>
      <c r="IR50" s="112">
        <f t="shared" si="67"/>
        <v>0</v>
      </c>
      <c r="IS50" s="112">
        <f t="shared" si="67"/>
        <v>0</v>
      </c>
      <c r="IT50" s="112">
        <f t="shared" si="67"/>
        <v>0</v>
      </c>
      <c r="IU50" s="112">
        <f t="shared" si="67"/>
        <v>0</v>
      </c>
    </row>
    <row r="51" spans="2:255" s="107" customFormat="1" ht="15.75" x14ac:dyDescent="0.25">
      <c r="B51" s="147"/>
      <c r="C51" s="147"/>
      <c r="D51" s="147"/>
      <c r="I51" s="150" t="str">
        <f>'Non-wage Inputs'!B55</f>
        <v>G&amp;A Other</v>
      </c>
      <c r="L51" s="112">
        <f t="shared" si="54"/>
        <v>0</v>
      </c>
      <c r="M51" s="112">
        <f t="shared" si="54"/>
        <v>0</v>
      </c>
      <c r="N51" s="112">
        <f t="shared" si="54"/>
        <v>0</v>
      </c>
      <c r="O51" s="112">
        <f t="shared" si="54"/>
        <v>0</v>
      </c>
      <c r="P51" s="112">
        <f t="shared" si="54"/>
        <v>0</v>
      </c>
      <c r="Q51" s="112">
        <f t="shared" si="54"/>
        <v>0</v>
      </c>
      <c r="R51" s="112">
        <f t="shared" si="54"/>
        <v>0</v>
      </c>
      <c r="S51" s="112">
        <f t="shared" si="54"/>
        <v>0</v>
      </c>
      <c r="T51" s="112">
        <f t="shared" si="54"/>
        <v>0</v>
      </c>
      <c r="U51" s="112">
        <f t="shared" si="54"/>
        <v>0</v>
      </c>
      <c r="V51" s="112">
        <f t="shared" si="54"/>
        <v>0</v>
      </c>
      <c r="W51" s="112">
        <f t="shared" si="54"/>
        <v>0</v>
      </c>
      <c r="X51" s="112">
        <f t="shared" si="54"/>
        <v>0</v>
      </c>
      <c r="Y51" s="112">
        <f t="shared" si="54"/>
        <v>0</v>
      </c>
      <c r="Z51" s="112">
        <f t="shared" si="54"/>
        <v>0</v>
      </c>
      <c r="AA51" s="112">
        <f t="shared" si="54"/>
        <v>0</v>
      </c>
      <c r="AB51" s="112">
        <f t="shared" si="55"/>
        <v>0</v>
      </c>
      <c r="AC51" s="112">
        <f t="shared" si="55"/>
        <v>0</v>
      </c>
      <c r="AD51" s="112">
        <f t="shared" si="55"/>
        <v>0</v>
      </c>
      <c r="AE51" s="112">
        <f t="shared" si="55"/>
        <v>0</v>
      </c>
      <c r="AF51" s="112">
        <f t="shared" si="55"/>
        <v>0</v>
      </c>
      <c r="AG51" s="112">
        <f t="shared" si="55"/>
        <v>0</v>
      </c>
      <c r="AH51" s="112">
        <f t="shared" si="55"/>
        <v>0</v>
      </c>
      <c r="AI51" s="112">
        <f t="shared" si="55"/>
        <v>0</v>
      </c>
      <c r="AJ51" s="112">
        <f t="shared" si="55"/>
        <v>0</v>
      </c>
      <c r="AK51" s="112">
        <f t="shared" si="55"/>
        <v>0</v>
      </c>
      <c r="AL51" s="112">
        <f t="shared" si="55"/>
        <v>0</v>
      </c>
      <c r="AM51" s="112">
        <f t="shared" si="55"/>
        <v>0</v>
      </c>
      <c r="AN51" s="112">
        <f t="shared" si="55"/>
        <v>0</v>
      </c>
      <c r="AO51" s="112">
        <f t="shared" si="55"/>
        <v>0</v>
      </c>
      <c r="AP51" s="112">
        <f t="shared" si="55"/>
        <v>0</v>
      </c>
      <c r="AQ51" s="112">
        <f t="shared" si="55"/>
        <v>0</v>
      </c>
      <c r="AR51" s="112">
        <f t="shared" si="56"/>
        <v>0</v>
      </c>
      <c r="AS51" s="112">
        <f t="shared" si="56"/>
        <v>0</v>
      </c>
      <c r="AT51" s="112">
        <f t="shared" si="56"/>
        <v>0</v>
      </c>
      <c r="AU51" s="112">
        <f t="shared" si="56"/>
        <v>0</v>
      </c>
      <c r="AV51" s="112">
        <f t="shared" si="56"/>
        <v>0</v>
      </c>
      <c r="AW51" s="112">
        <f t="shared" si="56"/>
        <v>0</v>
      </c>
      <c r="AX51" s="112">
        <f t="shared" si="56"/>
        <v>0</v>
      </c>
      <c r="AY51" s="112">
        <f t="shared" si="56"/>
        <v>0</v>
      </c>
      <c r="AZ51" s="112">
        <f t="shared" si="56"/>
        <v>0</v>
      </c>
      <c r="BA51" s="112">
        <f t="shared" si="56"/>
        <v>0</v>
      </c>
      <c r="BB51" s="112">
        <f t="shared" si="56"/>
        <v>0</v>
      </c>
      <c r="BC51" s="112">
        <f t="shared" si="56"/>
        <v>0</v>
      </c>
      <c r="BD51" s="112">
        <f t="shared" si="56"/>
        <v>0</v>
      </c>
      <c r="BE51" s="112">
        <f t="shared" si="56"/>
        <v>0</v>
      </c>
      <c r="BF51" s="112">
        <f t="shared" si="56"/>
        <v>0</v>
      </c>
      <c r="BG51" s="112">
        <f t="shared" si="56"/>
        <v>0</v>
      </c>
      <c r="BH51" s="112">
        <f t="shared" si="57"/>
        <v>0</v>
      </c>
      <c r="BI51" s="112">
        <f t="shared" si="57"/>
        <v>0</v>
      </c>
      <c r="BJ51" s="112">
        <f t="shared" si="57"/>
        <v>0</v>
      </c>
      <c r="BK51" s="112">
        <f t="shared" si="57"/>
        <v>0</v>
      </c>
      <c r="BL51" s="112">
        <f t="shared" si="57"/>
        <v>0</v>
      </c>
      <c r="BM51" s="112">
        <f t="shared" si="57"/>
        <v>0</v>
      </c>
      <c r="BN51" s="112">
        <f t="shared" si="57"/>
        <v>0</v>
      </c>
      <c r="BO51" s="112">
        <f t="shared" si="57"/>
        <v>0</v>
      </c>
      <c r="BP51" s="112">
        <f t="shared" si="57"/>
        <v>0</v>
      </c>
      <c r="BQ51" s="112">
        <f t="shared" si="57"/>
        <v>0</v>
      </c>
      <c r="BR51" s="112">
        <f t="shared" si="57"/>
        <v>0</v>
      </c>
      <c r="BS51" s="112">
        <f t="shared" si="57"/>
        <v>0</v>
      </c>
      <c r="BU51" s="112">
        <f t="shared" si="58"/>
        <v>0</v>
      </c>
      <c r="BV51" s="112">
        <f t="shared" si="58"/>
        <v>0</v>
      </c>
      <c r="BW51" s="112">
        <f t="shared" si="58"/>
        <v>0</v>
      </c>
      <c r="BX51" s="112">
        <f t="shared" si="58"/>
        <v>0</v>
      </c>
      <c r="BY51" s="112">
        <f t="shared" si="58"/>
        <v>0</v>
      </c>
      <c r="BZ51" s="112">
        <f t="shared" si="58"/>
        <v>0</v>
      </c>
      <c r="CA51" s="112">
        <f t="shared" si="58"/>
        <v>0</v>
      </c>
      <c r="CB51" s="112">
        <f t="shared" si="58"/>
        <v>0</v>
      </c>
      <c r="CC51" s="112">
        <f t="shared" si="58"/>
        <v>0</v>
      </c>
      <c r="CD51" s="112">
        <f t="shared" si="58"/>
        <v>0</v>
      </c>
      <c r="CE51" s="112">
        <f t="shared" si="58"/>
        <v>0</v>
      </c>
      <c r="CF51" s="112">
        <f t="shared" si="58"/>
        <v>0</v>
      </c>
      <c r="CG51" s="112">
        <f t="shared" si="58"/>
        <v>0</v>
      </c>
      <c r="CH51" s="112">
        <f t="shared" si="58"/>
        <v>0</v>
      </c>
      <c r="CI51" s="112">
        <f t="shared" si="58"/>
        <v>0</v>
      </c>
      <c r="CJ51" s="112">
        <f t="shared" si="58"/>
        <v>0</v>
      </c>
      <c r="CK51" s="112">
        <f t="shared" si="59"/>
        <v>0</v>
      </c>
      <c r="CL51" s="112">
        <f t="shared" si="59"/>
        <v>0</v>
      </c>
      <c r="CM51" s="112">
        <f t="shared" si="59"/>
        <v>0</v>
      </c>
      <c r="CN51" s="112">
        <f t="shared" si="59"/>
        <v>0</v>
      </c>
      <c r="CO51" s="112">
        <f t="shared" si="59"/>
        <v>0</v>
      </c>
      <c r="CP51" s="112">
        <f t="shared" si="59"/>
        <v>0</v>
      </c>
      <c r="CQ51" s="112">
        <f t="shared" si="59"/>
        <v>0</v>
      </c>
      <c r="CR51" s="112">
        <f t="shared" si="59"/>
        <v>0</v>
      </c>
      <c r="CS51" s="112">
        <f t="shared" si="59"/>
        <v>0</v>
      </c>
      <c r="CT51" s="112">
        <f t="shared" si="59"/>
        <v>0</v>
      </c>
      <c r="CU51" s="112">
        <f t="shared" si="59"/>
        <v>0</v>
      </c>
      <c r="CV51" s="112">
        <f t="shared" si="59"/>
        <v>0</v>
      </c>
      <c r="CW51" s="112">
        <f t="shared" si="59"/>
        <v>0</v>
      </c>
      <c r="CX51" s="112">
        <f t="shared" si="59"/>
        <v>0</v>
      </c>
      <c r="CY51" s="112">
        <f t="shared" si="59"/>
        <v>0</v>
      </c>
      <c r="CZ51" s="112">
        <f t="shared" si="59"/>
        <v>0</v>
      </c>
      <c r="DA51" s="112">
        <f t="shared" si="60"/>
        <v>0</v>
      </c>
      <c r="DB51" s="112">
        <f t="shared" si="60"/>
        <v>0</v>
      </c>
      <c r="DC51" s="112">
        <f t="shared" si="60"/>
        <v>0</v>
      </c>
      <c r="DD51" s="112">
        <f t="shared" si="60"/>
        <v>0</v>
      </c>
      <c r="DE51" s="112">
        <f t="shared" si="60"/>
        <v>0</v>
      </c>
      <c r="DF51" s="112">
        <f t="shared" si="60"/>
        <v>0</v>
      </c>
      <c r="DG51" s="112">
        <f t="shared" si="60"/>
        <v>0</v>
      </c>
      <c r="DH51" s="112">
        <f t="shared" si="60"/>
        <v>0</v>
      </c>
      <c r="DI51" s="112">
        <f t="shared" si="60"/>
        <v>0</v>
      </c>
      <c r="DJ51" s="112">
        <f t="shared" si="60"/>
        <v>0</v>
      </c>
      <c r="DK51" s="112">
        <f t="shared" si="60"/>
        <v>0</v>
      </c>
      <c r="DL51" s="112">
        <f t="shared" si="60"/>
        <v>0</v>
      </c>
      <c r="DM51" s="112">
        <f t="shared" si="60"/>
        <v>0</v>
      </c>
      <c r="DN51" s="112">
        <f t="shared" si="60"/>
        <v>0</v>
      </c>
      <c r="DO51" s="112">
        <f t="shared" si="60"/>
        <v>0</v>
      </c>
      <c r="DP51" s="112">
        <f t="shared" si="60"/>
        <v>0</v>
      </c>
      <c r="DQ51" s="112">
        <f t="shared" si="61"/>
        <v>0</v>
      </c>
      <c r="DR51" s="112">
        <f t="shared" si="61"/>
        <v>0</v>
      </c>
      <c r="DS51" s="112">
        <f t="shared" si="61"/>
        <v>0</v>
      </c>
      <c r="DT51" s="112">
        <f t="shared" si="61"/>
        <v>0</v>
      </c>
      <c r="DU51" s="112">
        <f t="shared" si="61"/>
        <v>0</v>
      </c>
      <c r="DV51" s="112">
        <f t="shared" si="61"/>
        <v>0</v>
      </c>
      <c r="DW51" s="112">
        <f t="shared" si="61"/>
        <v>0</v>
      </c>
      <c r="DX51" s="112">
        <f t="shared" si="61"/>
        <v>0</v>
      </c>
      <c r="DY51" s="112">
        <f t="shared" si="61"/>
        <v>0</v>
      </c>
      <c r="DZ51" s="112">
        <f t="shared" si="61"/>
        <v>0</v>
      </c>
      <c r="EA51" s="112">
        <f t="shared" si="61"/>
        <v>0</v>
      </c>
      <c r="EB51" s="112">
        <f t="shared" si="61"/>
        <v>0</v>
      </c>
      <c r="ED51" s="112">
        <f t="shared" si="62"/>
        <v>0</v>
      </c>
      <c r="EE51" s="112">
        <f t="shared" si="62"/>
        <v>0</v>
      </c>
      <c r="EF51" s="112">
        <f t="shared" si="62"/>
        <v>0</v>
      </c>
      <c r="EG51" s="112">
        <f t="shared" si="62"/>
        <v>0</v>
      </c>
      <c r="EH51" s="112">
        <f t="shared" si="62"/>
        <v>0</v>
      </c>
      <c r="EI51" s="112">
        <f t="shared" si="62"/>
        <v>0</v>
      </c>
      <c r="EJ51" s="112">
        <f t="shared" si="62"/>
        <v>0</v>
      </c>
      <c r="EK51" s="112">
        <f t="shared" si="62"/>
        <v>0</v>
      </c>
      <c r="EL51" s="112">
        <f t="shared" si="62"/>
        <v>0</v>
      </c>
      <c r="EM51" s="112">
        <f t="shared" si="62"/>
        <v>0</v>
      </c>
      <c r="EN51" s="112">
        <f t="shared" si="62"/>
        <v>0</v>
      </c>
      <c r="EO51" s="112">
        <f t="shared" si="62"/>
        <v>0</v>
      </c>
      <c r="EP51" s="112">
        <f t="shared" si="62"/>
        <v>0</v>
      </c>
      <c r="EQ51" s="112">
        <f t="shared" si="62"/>
        <v>0</v>
      </c>
      <c r="ER51" s="112">
        <f t="shared" si="62"/>
        <v>0</v>
      </c>
      <c r="ES51" s="112">
        <f t="shared" si="62"/>
        <v>0</v>
      </c>
      <c r="ET51" s="112">
        <f t="shared" si="63"/>
        <v>0</v>
      </c>
      <c r="EU51" s="112">
        <f t="shared" si="63"/>
        <v>0</v>
      </c>
      <c r="EV51" s="112">
        <f t="shared" si="63"/>
        <v>0</v>
      </c>
      <c r="EW51" s="112">
        <f t="shared" si="63"/>
        <v>0</v>
      </c>
      <c r="EX51" s="112">
        <f t="shared" si="63"/>
        <v>0</v>
      </c>
      <c r="EY51" s="112">
        <f t="shared" si="63"/>
        <v>0</v>
      </c>
      <c r="EZ51" s="112">
        <f t="shared" si="63"/>
        <v>0</v>
      </c>
      <c r="FA51" s="112">
        <f t="shared" si="63"/>
        <v>0</v>
      </c>
      <c r="FB51" s="112">
        <f t="shared" si="63"/>
        <v>0</v>
      </c>
      <c r="FC51" s="112">
        <f t="shared" si="63"/>
        <v>0</v>
      </c>
      <c r="FD51" s="112">
        <f t="shared" si="63"/>
        <v>0</v>
      </c>
      <c r="FE51" s="112">
        <f t="shared" si="63"/>
        <v>0</v>
      </c>
      <c r="FF51" s="112">
        <f t="shared" si="63"/>
        <v>0</v>
      </c>
      <c r="FG51" s="112">
        <f t="shared" si="63"/>
        <v>0</v>
      </c>
      <c r="FH51" s="112">
        <f t="shared" si="63"/>
        <v>0</v>
      </c>
      <c r="FI51" s="112">
        <f t="shared" si="63"/>
        <v>0</v>
      </c>
      <c r="FJ51" s="112">
        <f t="shared" si="64"/>
        <v>0</v>
      </c>
      <c r="FK51" s="112">
        <f t="shared" si="64"/>
        <v>0</v>
      </c>
      <c r="FL51" s="112">
        <f t="shared" si="64"/>
        <v>0</v>
      </c>
      <c r="FM51" s="112">
        <f t="shared" si="64"/>
        <v>0</v>
      </c>
      <c r="FN51" s="112">
        <f t="shared" si="64"/>
        <v>0</v>
      </c>
      <c r="FO51" s="112">
        <f t="shared" si="64"/>
        <v>0</v>
      </c>
      <c r="FP51" s="112">
        <f t="shared" si="64"/>
        <v>0</v>
      </c>
      <c r="FQ51" s="112">
        <f t="shared" si="64"/>
        <v>0</v>
      </c>
      <c r="FR51" s="112">
        <f t="shared" si="64"/>
        <v>0</v>
      </c>
      <c r="FS51" s="112">
        <f t="shared" si="64"/>
        <v>0</v>
      </c>
      <c r="FT51" s="112">
        <f t="shared" si="64"/>
        <v>0</v>
      </c>
      <c r="FU51" s="112">
        <f t="shared" si="64"/>
        <v>0</v>
      </c>
      <c r="FV51" s="112">
        <f t="shared" si="64"/>
        <v>0</v>
      </c>
      <c r="FW51" s="112">
        <f t="shared" si="64"/>
        <v>0</v>
      </c>
      <c r="FX51" s="112">
        <f t="shared" si="64"/>
        <v>0</v>
      </c>
      <c r="FY51" s="112">
        <f t="shared" si="64"/>
        <v>0</v>
      </c>
      <c r="FZ51" s="112">
        <f t="shared" si="64"/>
        <v>0</v>
      </c>
      <c r="GA51" s="112">
        <f t="shared" si="64"/>
        <v>0</v>
      </c>
      <c r="GB51" s="112">
        <f t="shared" si="64"/>
        <v>0</v>
      </c>
      <c r="GC51" s="112">
        <f t="shared" si="64"/>
        <v>0</v>
      </c>
      <c r="GD51" s="112">
        <f t="shared" si="64"/>
        <v>0</v>
      </c>
      <c r="GE51" s="112">
        <f t="shared" si="64"/>
        <v>0</v>
      </c>
      <c r="GF51" s="112">
        <f t="shared" si="64"/>
        <v>0</v>
      </c>
      <c r="GG51" s="112">
        <f t="shared" si="64"/>
        <v>0</v>
      </c>
      <c r="GH51" s="112">
        <f t="shared" si="64"/>
        <v>0</v>
      </c>
      <c r="GI51" s="112">
        <f t="shared" si="64"/>
        <v>0</v>
      </c>
      <c r="GJ51" s="112">
        <f t="shared" si="64"/>
        <v>0</v>
      </c>
      <c r="GK51" s="112">
        <f t="shared" si="64"/>
        <v>0</v>
      </c>
      <c r="GN51" s="112">
        <f t="shared" si="65"/>
        <v>0</v>
      </c>
      <c r="GO51" s="112">
        <f t="shared" si="65"/>
        <v>0</v>
      </c>
      <c r="GP51" s="112">
        <f t="shared" si="65"/>
        <v>0</v>
      </c>
      <c r="GQ51" s="112">
        <f t="shared" si="65"/>
        <v>0</v>
      </c>
      <c r="GR51" s="112">
        <f t="shared" si="65"/>
        <v>0</v>
      </c>
      <c r="GS51" s="112">
        <f t="shared" si="65"/>
        <v>0</v>
      </c>
      <c r="GT51" s="112">
        <f t="shared" si="65"/>
        <v>0</v>
      </c>
      <c r="GU51" s="112">
        <f t="shared" si="65"/>
        <v>0</v>
      </c>
      <c r="GV51" s="112">
        <f t="shared" si="65"/>
        <v>0</v>
      </c>
      <c r="GW51" s="112">
        <f t="shared" si="65"/>
        <v>0</v>
      </c>
      <c r="GX51" s="112">
        <f t="shared" si="65"/>
        <v>0</v>
      </c>
      <c r="GY51" s="112">
        <f t="shared" si="65"/>
        <v>0</v>
      </c>
      <c r="GZ51" s="112">
        <f t="shared" si="65"/>
        <v>0</v>
      </c>
      <c r="HA51" s="112">
        <f t="shared" si="65"/>
        <v>0</v>
      </c>
      <c r="HB51" s="112">
        <f t="shared" si="65"/>
        <v>0</v>
      </c>
      <c r="HC51" s="112">
        <f t="shared" si="65"/>
        <v>0</v>
      </c>
      <c r="HD51" s="112">
        <f t="shared" si="66"/>
        <v>0</v>
      </c>
      <c r="HE51" s="112">
        <f t="shared" si="66"/>
        <v>0</v>
      </c>
      <c r="HF51" s="112">
        <f t="shared" si="66"/>
        <v>0</v>
      </c>
      <c r="HG51" s="112">
        <f t="shared" si="66"/>
        <v>0</v>
      </c>
      <c r="HH51" s="112">
        <f t="shared" si="66"/>
        <v>0</v>
      </c>
      <c r="HI51" s="112">
        <f t="shared" si="66"/>
        <v>0</v>
      </c>
      <c r="HJ51" s="112">
        <f t="shared" si="66"/>
        <v>0</v>
      </c>
      <c r="HK51" s="112">
        <f t="shared" si="66"/>
        <v>0</v>
      </c>
      <c r="HL51" s="112">
        <f t="shared" si="66"/>
        <v>0</v>
      </c>
      <c r="HM51" s="112">
        <f t="shared" si="66"/>
        <v>0</v>
      </c>
      <c r="HN51" s="112">
        <f t="shared" si="66"/>
        <v>0</v>
      </c>
      <c r="HO51" s="112">
        <f t="shared" si="66"/>
        <v>0</v>
      </c>
      <c r="HP51" s="112">
        <f t="shared" si="66"/>
        <v>0</v>
      </c>
      <c r="HQ51" s="112">
        <f t="shared" si="66"/>
        <v>0</v>
      </c>
      <c r="HR51" s="112">
        <f t="shared" si="66"/>
        <v>0</v>
      </c>
      <c r="HS51" s="112">
        <f t="shared" si="66"/>
        <v>0</v>
      </c>
      <c r="HT51" s="112">
        <f t="shared" si="67"/>
        <v>0</v>
      </c>
      <c r="HU51" s="112">
        <f t="shared" si="67"/>
        <v>0</v>
      </c>
      <c r="HV51" s="112">
        <f t="shared" si="67"/>
        <v>0</v>
      </c>
      <c r="HW51" s="112">
        <f t="shared" si="67"/>
        <v>0</v>
      </c>
      <c r="HX51" s="112">
        <f t="shared" si="67"/>
        <v>0</v>
      </c>
      <c r="HY51" s="112">
        <f t="shared" si="67"/>
        <v>0</v>
      </c>
      <c r="HZ51" s="112">
        <f t="shared" si="67"/>
        <v>0</v>
      </c>
      <c r="IA51" s="112">
        <f t="shared" si="67"/>
        <v>0</v>
      </c>
      <c r="IB51" s="112">
        <f t="shared" si="67"/>
        <v>0</v>
      </c>
      <c r="IC51" s="112">
        <f t="shared" si="67"/>
        <v>0</v>
      </c>
      <c r="ID51" s="112">
        <f t="shared" si="67"/>
        <v>0</v>
      </c>
      <c r="IE51" s="112">
        <f t="shared" si="67"/>
        <v>0</v>
      </c>
      <c r="IF51" s="112">
        <f t="shared" si="67"/>
        <v>0</v>
      </c>
      <c r="IG51" s="112">
        <f t="shared" si="67"/>
        <v>0</v>
      </c>
      <c r="IH51" s="112">
        <f t="shared" si="67"/>
        <v>0</v>
      </c>
      <c r="II51" s="112">
        <f t="shared" si="67"/>
        <v>0</v>
      </c>
      <c r="IJ51" s="112">
        <f t="shared" si="67"/>
        <v>0</v>
      </c>
      <c r="IK51" s="112">
        <f t="shared" si="67"/>
        <v>0</v>
      </c>
      <c r="IL51" s="112">
        <f t="shared" si="67"/>
        <v>0</v>
      </c>
      <c r="IM51" s="112">
        <f t="shared" si="67"/>
        <v>0</v>
      </c>
      <c r="IN51" s="112">
        <f t="shared" si="67"/>
        <v>0</v>
      </c>
      <c r="IO51" s="112">
        <f t="shared" si="67"/>
        <v>0</v>
      </c>
      <c r="IP51" s="112">
        <f t="shared" si="67"/>
        <v>0</v>
      </c>
      <c r="IQ51" s="112">
        <f t="shared" si="67"/>
        <v>0</v>
      </c>
      <c r="IR51" s="112">
        <f t="shared" si="67"/>
        <v>0</v>
      </c>
      <c r="IS51" s="112">
        <f t="shared" si="67"/>
        <v>0</v>
      </c>
      <c r="IT51" s="112">
        <f t="shared" si="67"/>
        <v>0</v>
      </c>
      <c r="IU51" s="112">
        <f t="shared" si="67"/>
        <v>0</v>
      </c>
    </row>
    <row r="52" spans="2:255" s="107" customFormat="1" ht="15.75" x14ac:dyDescent="0.25">
      <c r="B52" s="146"/>
      <c r="C52" s="147"/>
      <c r="D52" s="147"/>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D52" s="151"/>
      <c r="EE52" s="151"/>
      <c r="EF52" s="151"/>
      <c r="EG52" s="151"/>
      <c r="EH52" s="151"/>
      <c r="EI52" s="151"/>
      <c r="EJ52" s="151"/>
      <c r="EK52" s="151"/>
      <c r="EL52" s="151"/>
      <c r="EM52" s="151"/>
      <c r="EN52" s="151"/>
      <c r="EO52" s="151"/>
      <c r="EP52" s="151"/>
      <c r="EQ52" s="151"/>
      <c r="ER52" s="151"/>
      <c r="ES52" s="151"/>
      <c r="ET52" s="151"/>
      <c r="EU52" s="151"/>
      <c r="EV52" s="151"/>
      <c r="EW52" s="151"/>
      <c r="EX52" s="151"/>
      <c r="EY52" s="151"/>
      <c r="EZ52" s="151"/>
      <c r="FA52" s="151"/>
      <c r="FB52" s="151"/>
      <c r="FC52" s="151"/>
      <c r="FD52" s="151"/>
      <c r="FE52" s="151"/>
      <c r="FF52" s="151"/>
      <c r="FG52" s="151"/>
      <c r="FH52" s="151"/>
      <c r="FI52" s="151"/>
      <c r="FJ52" s="151"/>
      <c r="FK52" s="151"/>
      <c r="FL52" s="151"/>
      <c r="FM52" s="151"/>
      <c r="FN52" s="151"/>
      <c r="FO52" s="151"/>
      <c r="FP52" s="151"/>
      <c r="FQ52" s="151"/>
      <c r="FR52" s="151"/>
      <c r="FS52" s="151"/>
      <c r="FT52" s="151"/>
      <c r="FU52" s="151"/>
      <c r="FV52" s="151"/>
      <c r="FW52" s="151"/>
      <c r="FX52" s="151"/>
      <c r="FY52" s="151"/>
      <c r="FZ52" s="151"/>
      <c r="GA52" s="151"/>
      <c r="GB52" s="151"/>
      <c r="GC52" s="151"/>
      <c r="GD52" s="151"/>
      <c r="GE52" s="151"/>
      <c r="GF52" s="151"/>
      <c r="GG52" s="151"/>
      <c r="GH52" s="151"/>
      <c r="GI52" s="151"/>
      <c r="GJ52" s="151"/>
      <c r="GK52" s="151"/>
      <c r="GN52" s="112"/>
      <c r="GO52" s="112"/>
      <c r="GP52" s="112"/>
      <c r="GQ52" s="112"/>
      <c r="GR52" s="112"/>
      <c r="GS52" s="112"/>
      <c r="GT52" s="112"/>
      <c r="GU52" s="112"/>
      <c r="GV52" s="112"/>
      <c r="GW52" s="112"/>
      <c r="GX52" s="112"/>
      <c r="GY52" s="112"/>
      <c r="GZ52" s="112"/>
      <c r="HA52" s="112"/>
      <c r="HB52" s="112"/>
      <c r="HC52" s="112"/>
      <c r="HD52" s="112"/>
      <c r="HE52" s="112"/>
      <c r="HF52" s="112"/>
      <c r="HG52" s="112"/>
      <c r="HH52" s="112"/>
      <c r="HI52" s="112"/>
      <c r="HJ52" s="112"/>
      <c r="HK52" s="112"/>
      <c r="HL52" s="112"/>
      <c r="HM52" s="112"/>
      <c r="HN52" s="112"/>
      <c r="HO52" s="112"/>
      <c r="HP52" s="112"/>
      <c r="HQ52" s="112"/>
      <c r="HR52" s="112"/>
      <c r="HS52" s="112"/>
      <c r="HT52" s="112"/>
      <c r="HU52" s="112"/>
      <c r="HV52" s="112"/>
      <c r="HW52" s="112"/>
      <c r="HX52" s="112"/>
      <c r="HY52" s="112"/>
      <c r="HZ52" s="112"/>
      <c r="IA52" s="112"/>
      <c r="IB52" s="112"/>
      <c r="IC52" s="112"/>
      <c r="ID52" s="112"/>
      <c r="IE52" s="112"/>
      <c r="IF52" s="112"/>
      <c r="IG52" s="112"/>
      <c r="IH52" s="112"/>
      <c r="II52" s="112"/>
      <c r="IJ52" s="112"/>
      <c r="IK52" s="112"/>
      <c r="IL52" s="112"/>
      <c r="IM52" s="112"/>
      <c r="IN52" s="112"/>
      <c r="IO52" s="112"/>
      <c r="IP52" s="112"/>
      <c r="IQ52" s="112"/>
      <c r="IR52" s="112"/>
      <c r="IS52" s="112"/>
      <c r="IT52" s="112"/>
      <c r="IU52" s="112"/>
    </row>
    <row r="53" spans="2:255" s="107" customFormat="1" ht="15.75" x14ac:dyDescent="0.25">
      <c r="B53" s="147"/>
      <c r="C53" s="147"/>
      <c r="D53" s="147"/>
      <c r="I53" s="152" t="s">
        <v>165</v>
      </c>
      <c r="L53" s="153">
        <f>SUM(L43:L51)-L39</f>
        <v>0</v>
      </c>
      <c r="M53" s="153">
        <f t="shared" ref="M53:BF53" si="68">SUM(M43:M51)-M39</f>
        <v>0</v>
      </c>
      <c r="N53" s="153">
        <f t="shared" si="68"/>
        <v>0</v>
      </c>
      <c r="O53" s="153">
        <f t="shared" si="68"/>
        <v>0</v>
      </c>
      <c r="P53" s="153">
        <f t="shared" si="68"/>
        <v>0</v>
      </c>
      <c r="Q53" s="153">
        <f t="shared" si="68"/>
        <v>0</v>
      </c>
      <c r="R53" s="153">
        <f t="shared" si="68"/>
        <v>0</v>
      </c>
      <c r="S53" s="153">
        <f t="shared" si="68"/>
        <v>0</v>
      </c>
      <c r="T53" s="153">
        <f t="shared" si="68"/>
        <v>0</v>
      </c>
      <c r="U53" s="153">
        <f t="shared" si="68"/>
        <v>0</v>
      </c>
      <c r="V53" s="153">
        <f t="shared" si="68"/>
        <v>0</v>
      </c>
      <c r="W53" s="153">
        <f t="shared" si="68"/>
        <v>0</v>
      </c>
      <c r="X53" s="153">
        <f t="shared" si="68"/>
        <v>0</v>
      </c>
      <c r="Y53" s="153">
        <f t="shared" si="68"/>
        <v>0</v>
      </c>
      <c r="Z53" s="153">
        <f t="shared" si="68"/>
        <v>0</v>
      </c>
      <c r="AA53" s="153">
        <f t="shared" si="68"/>
        <v>0</v>
      </c>
      <c r="AB53" s="153">
        <f t="shared" si="68"/>
        <v>0</v>
      </c>
      <c r="AC53" s="153">
        <f t="shared" si="68"/>
        <v>0</v>
      </c>
      <c r="AD53" s="153">
        <f t="shared" si="68"/>
        <v>0</v>
      </c>
      <c r="AE53" s="153">
        <f t="shared" si="68"/>
        <v>0</v>
      </c>
      <c r="AF53" s="153">
        <f t="shared" si="68"/>
        <v>0</v>
      </c>
      <c r="AG53" s="153">
        <f t="shared" si="68"/>
        <v>0</v>
      </c>
      <c r="AH53" s="153">
        <f t="shared" si="68"/>
        <v>0</v>
      </c>
      <c r="AI53" s="153">
        <f t="shared" si="68"/>
        <v>0</v>
      </c>
      <c r="AJ53" s="153">
        <f t="shared" si="68"/>
        <v>0</v>
      </c>
      <c r="AK53" s="153">
        <f t="shared" si="68"/>
        <v>0</v>
      </c>
      <c r="AL53" s="153">
        <f t="shared" si="68"/>
        <v>0</v>
      </c>
      <c r="AM53" s="153">
        <f t="shared" si="68"/>
        <v>0</v>
      </c>
      <c r="AN53" s="153">
        <f t="shared" si="68"/>
        <v>0</v>
      </c>
      <c r="AO53" s="153">
        <f t="shared" si="68"/>
        <v>0</v>
      </c>
      <c r="AP53" s="153">
        <f t="shared" si="68"/>
        <v>0</v>
      </c>
      <c r="AQ53" s="153">
        <f t="shared" si="68"/>
        <v>0</v>
      </c>
      <c r="AR53" s="153">
        <f t="shared" si="68"/>
        <v>0</v>
      </c>
      <c r="AS53" s="153">
        <f t="shared" si="68"/>
        <v>0</v>
      </c>
      <c r="AT53" s="153">
        <f t="shared" si="68"/>
        <v>0</v>
      </c>
      <c r="AU53" s="153">
        <f t="shared" si="68"/>
        <v>0</v>
      </c>
      <c r="AV53" s="153">
        <f t="shared" si="68"/>
        <v>0</v>
      </c>
      <c r="AW53" s="153">
        <f t="shared" si="68"/>
        <v>0</v>
      </c>
      <c r="AX53" s="153">
        <f t="shared" si="68"/>
        <v>0</v>
      </c>
      <c r="AY53" s="153">
        <f t="shared" si="68"/>
        <v>0</v>
      </c>
      <c r="AZ53" s="153">
        <f t="shared" si="68"/>
        <v>0</v>
      </c>
      <c r="BA53" s="153">
        <f t="shared" si="68"/>
        <v>0</v>
      </c>
      <c r="BB53" s="153">
        <f t="shared" si="68"/>
        <v>0</v>
      </c>
      <c r="BC53" s="153">
        <f t="shared" si="68"/>
        <v>0</v>
      </c>
      <c r="BD53" s="153">
        <f t="shared" si="68"/>
        <v>0</v>
      </c>
      <c r="BE53" s="153">
        <f t="shared" si="68"/>
        <v>0</v>
      </c>
      <c r="BF53" s="153">
        <f t="shared" si="68"/>
        <v>0</v>
      </c>
      <c r="BG53" s="153">
        <f t="shared" ref="BG53:BS53" si="69">SUM(BG43:BG51)-BG39</f>
        <v>0</v>
      </c>
      <c r="BH53" s="153">
        <f t="shared" si="69"/>
        <v>0</v>
      </c>
      <c r="BI53" s="153">
        <f t="shared" si="69"/>
        <v>0</v>
      </c>
      <c r="BJ53" s="153">
        <f t="shared" si="69"/>
        <v>0</v>
      </c>
      <c r="BK53" s="153">
        <f t="shared" si="69"/>
        <v>0</v>
      </c>
      <c r="BL53" s="153">
        <f t="shared" si="69"/>
        <v>0</v>
      </c>
      <c r="BM53" s="153">
        <f t="shared" si="69"/>
        <v>0</v>
      </c>
      <c r="BN53" s="153">
        <f t="shared" si="69"/>
        <v>0</v>
      </c>
      <c r="BO53" s="153">
        <f t="shared" si="69"/>
        <v>0</v>
      </c>
      <c r="BP53" s="153">
        <f t="shared" si="69"/>
        <v>0</v>
      </c>
      <c r="BQ53" s="153">
        <f t="shared" si="69"/>
        <v>0</v>
      </c>
      <c r="BR53" s="153">
        <f t="shared" si="69"/>
        <v>0</v>
      </c>
      <c r="BS53" s="153">
        <f t="shared" si="69"/>
        <v>0</v>
      </c>
      <c r="BU53" s="112"/>
      <c r="BV53" s="112"/>
      <c r="BW53" s="112"/>
      <c r="BX53" s="112"/>
      <c r="BY53" s="112"/>
      <c r="BZ53" s="112"/>
      <c r="CA53" s="112"/>
      <c r="CB53" s="112"/>
      <c r="CC53" s="112"/>
      <c r="CD53" s="112"/>
      <c r="CE53" s="112"/>
      <c r="CF53" s="112"/>
      <c r="CG53" s="112"/>
      <c r="CH53" s="112"/>
      <c r="CI53" s="112"/>
      <c r="CJ53" s="112"/>
      <c r="CK53" s="112"/>
      <c r="CL53" s="112"/>
      <c r="CM53" s="112"/>
      <c r="CN53" s="112"/>
      <c r="CO53" s="112"/>
      <c r="CP53" s="112"/>
      <c r="CQ53" s="112"/>
      <c r="CR53" s="112"/>
      <c r="CS53" s="112"/>
      <c r="CT53" s="112"/>
      <c r="CU53" s="112"/>
      <c r="CV53" s="112"/>
      <c r="CW53" s="112"/>
      <c r="CX53" s="112"/>
      <c r="CY53" s="112"/>
      <c r="CZ53" s="112"/>
      <c r="DA53" s="112"/>
      <c r="DB53" s="112"/>
      <c r="DC53" s="112"/>
      <c r="DD53" s="112"/>
      <c r="DE53" s="112"/>
      <c r="DF53" s="112"/>
      <c r="DG53" s="112"/>
      <c r="DH53" s="112"/>
      <c r="DI53" s="112"/>
      <c r="DJ53" s="112"/>
      <c r="DK53" s="112"/>
      <c r="DL53" s="112"/>
      <c r="DM53" s="112"/>
      <c r="DN53" s="112"/>
      <c r="DO53" s="112"/>
      <c r="DP53" s="112"/>
      <c r="DQ53" s="112"/>
      <c r="DR53" s="112"/>
      <c r="DS53" s="112"/>
      <c r="DT53" s="112"/>
      <c r="DU53" s="112"/>
      <c r="DV53" s="112"/>
      <c r="DW53" s="112"/>
      <c r="DX53" s="112"/>
      <c r="DY53" s="112"/>
      <c r="DZ53" s="112"/>
      <c r="EA53" s="112"/>
      <c r="EB53" s="112"/>
      <c r="ED53" s="151"/>
      <c r="EE53" s="151"/>
      <c r="EF53" s="151"/>
      <c r="EG53" s="151"/>
      <c r="EH53" s="151"/>
      <c r="EI53" s="151"/>
      <c r="EJ53" s="151"/>
      <c r="EK53" s="151"/>
      <c r="EL53" s="151"/>
      <c r="EM53" s="151"/>
      <c r="EN53" s="151"/>
      <c r="EO53" s="151"/>
      <c r="EP53" s="151"/>
      <c r="EQ53" s="151"/>
      <c r="ER53" s="151"/>
      <c r="ES53" s="151"/>
      <c r="ET53" s="151"/>
      <c r="EU53" s="151"/>
      <c r="EV53" s="151"/>
      <c r="EW53" s="151"/>
      <c r="EX53" s="151"/>
      <c r="EY53" s="151"/>
      <c r="EZ53" s="151"/>
      <c r="FA53" s="151"/>
      <c r="FB53" s="151"/>
      <c r="FC53" s="151"/>
      <c r="FD53" s="151"/>
      <c r="FE53" s="151"/>
      <c r="FF53" s="151"/>
      <c r="FG53" s="151"/>
      <c r="FH53" s="151"/>
      <c r="FI53" s="151"/>
      <c r="FJ53" s="151"/>
      <c r="FK53" s="151"/>
      <c r="FL53" s="151"/>
      <c r="FM53" s="151"/>
      <c r="FN53" s="151"/>
      <c r="FO53" s="151"/>
      <c r="FP53" s="151"/>
      <c r="FQ53" s="151"/>
      <c r="FR53" s="151"/>
      <c r="FS53" s="151"/>
      <c r="FT53" s="151"/>
      <c r="FU53" s="151"/>
      <c r="FV53" s="151"/>
      <c r="FW53" s="151"/>
      <c r="FX53" s="151"/>
      <c r="FY53" s="151"/>
      <c r="FZ53" s="151"/>
      <c r="GA53" s="151"/>
      <c r="GB53" s="151"/>
      <c r="GC53" s="151"/>
      <c r="GD53" s="151"/>
      <c r="GE53" s="151"/>
      <c r="GF53" s="151"/>
      <c r="GG53" s="151"/>
      <c r="GH53" s="151"/>
      <c r="GI53" s="151"/>
      <c r="GJ53" s="151"/>
      <c r="GK53" s="151"/>
      <c r="GN53" s="112"/>
      <c r="GO53" s="112"/>
      <c r="GP53" s="112"/>
      <c r="GQ53" s="112"/>
      <c r="GR53" s="112"/>
      <c r="GS53" s="112"/>
      <c r="GT53" s="112"/>
      <c r="GU53" s="112"/>
      <c r="GV53" s="112"/>
      <c r="GW53" s="112"/>
      <c r="GX53" s="112"/>
      <c r="GY53" s="112"/>
      <c r="GZ53" s="112"/>
      <c r="HA53" s="112"/>
      <c r="HB53" s="112"/>
      <c r="HC53" s="112"/>
      <c r="HD53" s="112"/>
      <c r="HE53" s="112"/>
      <c r="HF53" s="112"/>
      <c r="HG53" s="112"/>
      <c r="HH53" s="112"/>
      <c r="HI53" s="112"/>
      <c r="HJ53" s="112"/>
      <c r="HK53" s="112"/>
      <c r="HL53" s="112"/>
      <c r="HM53" s="112"/>
      <c r="HN53" s="112"/>
      <c r="HO53" s="112"/>
      <c r="HP53" s="112"/>
      <c r="HQ53" s="112"/>
      <c r="HR53" s="112"/>
      <c r="HS53" s="112"/>
      <c r="HT53" s="112"/>
      <c r="HU53" s="112"/>
      <c r="HV53" s="112"/>
      <c r="HW53" s="112"/>
      <c r="HX53" s="112"/>
      <c r="HY53" s="112"/>
      <c r="HZ53" s="112"/>
      <c r="IA53" s="112"/>
      <c r="IB53" s="112"/>
      <c r="IC53" s="112"/>
      <c r="ID53" s="112"/>
      <c r="IE53" s="112"/>
      <c r="IF53" s="112"/>
      <c r="IG53" s="112"/>
      <c r="IH53" s="112"/>
      <c r="II53" s="112"/>
      <c r="IJ53" s="112"/>
      <c r="IK53" s="112"/>
      <c r="IL53" s="112"/>
      <c r="IM53" s="112"/>
      <c r="IN53" s="112"/>
      <c r="IO53" s="112"/>
      <c r="IP53" s="112"/>
      <c r="IQ53" s="112"/>
      <c r="IR53" s="112"/>
      <c r="IS53" s="112"/>
      <c r="IT53" s="112"/>
      <c r="IU53" s="112"/>
    </row>
    <row r="54" spans="2:255" s="107" customFormat="1" ht="15.75" x14ac:dyDescent="0.25">
      <c r="B54" s="147"/>
      <c r="C54" s="147"/>
      <c r="D54" s="147"/>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112"/>
      <c r="DF54" s="112"/>
      <c r="DG54" s="112"/>
      <c r="DH54" s="112"/>
      <c r="DI54" s="112"/>
      <c r="DJ54" s="112"/>
      <c r="DK54" s="112"/>
      <c r="DL54" s="112"/>
      <c r="DM54" s="112"/>
      <c r="DN54" s="112"/>
      <c r="DO54" s="112"/>
      <c r="DP54" s="112"/>
      <c r="DQ54" s="112"/>
      <c r="DR54" s="112"/>
      <c r="DS54" s="112"/>
      <c r="DT54" s="112"/>
      <c r="DU54" s="112"/>
      <c r="DV54" s="112"/>
      <c r="DW54" s="112"/>
      <c r="DX54" s="112"/>
      <c r="DY54" s="112"/>
      <c r="DZ54" s="112"/>
      <c r="EA54" s="112"/>
      <c r="EB54" s="112"/>
      <c r="ED54" s="151"/>
      <c r="EE54" s="151"/>
      <c r="EF54" s="151"/>
      <c r="EG54" s="151"/>
      <c r="EH54" s="151"/>
      <c r="EI54" s="151"/>
      <c r="EJ54" s="151"/>
      <c r="EK54" s="151"/>
      <c r="EL54" s="151"/>
      <c r="EM54" s="151"/>
      <c r="EN54" s="151"/>
      <c r="EO54" s="151"/>
      <c r="EP54" s="151"/>
      <c r="EQ54" s="151"/>
      <c r="ER54" s="151"/>
      <c r="ES54" s="151"/>
      <c r="ET54" s="151"/>
      <c r="EU54" s="151"/>
      <c r="EV54" s="151"/>
      <c r="EW54" s="151"/>
      <c r="EX54" s="151"/>
      <c r="EY54" s="151"/>
      <c r="EZ54" s="151"/>
      <c r="FA54" s="151"/>
      <c r="FB54" s="151"/>
      <c r="FC54" s="151"/>
      <c r="FD54" s="151"/>
      <c r="FE54" s="151"/>
      <c r="FF54" s="151"/>
      <c r="FG54" s="151"/>
      <c r="FH54" s="151"/>
      <c r="FI54" s="151"/>
      <c r="FJ54" s="151"/>
      <c r="FK54" s="151"/>
      <c r="FL54" s="151"/>
      <c r="FM54" s="151"/>
      <c r="FN54" s="151"/>
      <c r="FO54" s="151"/>
      <c r="FP54" s="151"/>
      <c r="FQ54" s="151"/>
      <c r="FR54" s="151"/>
      <c r="FS54" s="151"/>
      <c r="FT54" s="151"/>
      <c r="FU54" s="151"/>
      <c r="FV54" s="151"/>
      <c r="FW54" s="151"/>
      <c r="FX54" s="151"/>
      <c r="FY54" s="151"/>
      <c r="FZ54" s="151"/>
      <c r="GA54" s="151"/>
      <c r="GB54" s="151"/>
      <c r="GC54" s="151"/>
      <c r="GD54" s="151"/>
      <c r="GE54" s="151"/>
      <c r="GF54" s="151"/>
      <c r="GG54" s="151"/>
      <c r="GH54" s="151"/>
      <c r="GI54" s="151"/>
      <c r="GJ54" s="151"/>
      <c r="GK54" s="151"/>
      <c r="GN54" s="112"/>
      <c r="GO54" s="112"/>
      <c r="GP54" s="112"/>
      <c r="GQ54" s="112"/>
      <c r="GR54" s="112"/>
      <c r="GS54" s="112"/>
      <c r="GT54" s="112"/>
      <c r="GU54" s="112"/>
      <c r="GV54" s="112"/>
      <c r="GW54" s="112"/>
      <c r="GX54" s="112"/>
      <c r="GY54" s="112"/>
      <c r="GZ54" s="112"/>
      <c r="HA54" s="112"/>
      <c r="HB54" s="112"/>
      <c r="HC54" s="112"/>
      <c r="HD54" s="112"/>
      <c r="HE54" s="112"/>
      <c r="HF54" s="112"/>
      <c r="HG54" s="112"/>
      <c r="HH54" s="112"/>
      <c r="HI54" s="112"/>
      <c r="HJ54" s="112"/>
      <c r="HK54" s="112"/>
      <c r="HL54" s="112"/>
      <c r="HM54" s="112"/>
      <c r="HN54" s="112"/>
      <c r="HO54" s="112"/>
      <c r="HP54" s="112"/>
      <c r="HQ54" s="112"/>
      <c r="HR54" s="112"/>
      <c r="HS54" s="112"/>
      <c r="HT54" s="112"/>
      <c r="HU54" s="112"/>
      <c r="HV54" s="112"/>
      <c r="HW54" s="112"/>
      <c r="HX54" s="112"/>
      <c r="HY54" s="112"/>
      <c r="HZ54" s="112"/>
      <c r="IA54" s="112"/>
      <c r="IB54" s="112"/>
      <c r="IC54" s="112"/>
      <c r="ID54" s="112"/>
      <c r="IE54" s="112"/>
      <c r="IF54" s="112"/>
      <c r="IG54" s="112"/>
      <c r="IH54" s="112"/>
      <c r="II54" s="112"/>
      <c r="IJ54" s="112"/>
      <c r="IK54" s="112"/>
      <c r="IL54" s="112"/>
      <c r="IM54" s="112"/>
      <c r="IN54" s="112"/>
      <c r="IO54" s="112"/>
      <c r="IP54" s="112"/>
      <c r="IQ54" s="112"/>
      <c r="IR54" s="112"/>
      <c r="IS54" s="112"/>
      <c r="IT54" s="112"/>
      <c r="IU54" s="112"/>
    </row>
    <row r="55" spans="2:255" s="107" customFormat="1" ht="15.75" x14ac:dyDescent="0.25">
      <c r="B55" s="147"/>
      <c r="C55" s="147"/>
      <c r="D55" s="147"/>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U55" s="112"/>
      <c r="BV55" s="112"/>
      <c r="BW55" s="112"/>
      <c r="BX55" s="112"/>
      <c r="BY55" s="112"/>
      <c r="BZ55" s="112"/>
      <c r="CA55" s="112"/>
      <c r="CB55" s="112"/>
      <c r="CC55" s="112"/>
      <c r="CD55" s="112"/>
      <c r="CE55" s="112"/>
      <c r="CF55" s="112"/>
      <c r="CG55" s="112"/>
      <c r="CH55" s="112"/>
      <c r="CI55" s="112"/>
      <c r="CJ55" s="112"/>
      <c r="CK55" s="112"/>
      <c r="CL55" s="112"/>
      <c r="CM55" s="112"/>
      <c r="CN55" s="112"/>
      <c r="CO55" s="112"/>
      <c r="CP55" s="112"/>
      <c r="CQ55" s="112"/>
      <c r="CR55" s="112"/>
      <c r="CS55" s="112"/>
      <c r="CT55" s="112"/>
      <c r="CU55" s="112"/>
      <c r="CV55" s="112"/>
      <c r="CW55" s="112"/>
      <c r="CX55" s="112"/>
      <c r="CY55" s="112"/>
      <c r="CZ55" s="112"/>
      <c r="DA55" s="112"/>
      <c r="DB55" s="112"/>
      <c r="DC55" s="112"/>
      <c r="DD55" s="112"/>
      <c r="DE55" s="112"/>
      <c r="DF55" s="112"/>
      <c r="DG55" s="112"/>
      <c r="DH55" s="112"/>
      <c r="DI55" s="112"/>
      <c r="DJ55" s="112"/>
      <c r="DK55" s="112"/>
      <c r="DL55" s="112"/>
      <c r="DM55" s="112"/>
      <c r="DN55" s="112"/>
      <c r="DO55" s="112"/>
      <c r="DP55" s="112"/>
      <c r="DQ55" s="112"/>
      <c r="DR55" s="112"/>
      <c r="DS55" s="112"/>
      <c r="DT55" s="112"/>
      <c r="DU55" s="112"/>
      <c r="DV55" s="112"/>
      <c r="DW55" s="112"/>
      <c r="DX55" s="112"/>
      <c r="DY55" s="112"/>
      <c r="DZ55" s="112"/>
      <c r="EA55" s="112"/>
      <c r="EB55" s="112"/>
      <c r="ED55" s="151"/>
      <c r="EE55" s="151"/>
      <c r="EF55" s="151"/>
      <c r="EG55" s="151"/>
      <c r="EH55" s="151"/>
      <c r="EI55" s="151"/>
      <c r="EJ55" s="151"/>
      <c r="EK55" s="151"/>
      <c r="EL55" s="151"/>
      <c r="EM55" s="151"/>
      <c r="EN55" s="151"/>
      <c r="EO55" s="151"/>
      <c r="EP55" s="151"/>
      <c r="EQ55" s="151"/>
      <c r="ER55" s="151"/>
      <c r="ES55" s="151"/>
      <c r="ET55" s="151"/>
      <c r="EU55" s="151"/>
      <c r="EV55" s="151"/>
      <c r="EW55" s="151"/>
      <c r="EX55" s="151"/>
      <c r="EY55" s="151"/>
      <c r="EZ55" s="151"/>
      <c r="FA55" s="151"/>
      <c r="FB55" s="151"/>
      <c r="FC55" s="151"/>
      <c r="FD55" s="151"/>
      <c r="FE55" s="151"/>
      <c r="FF55" s="151"/>
      <c r="FG55" s="151"/>
      <c r="FH55" s="151"/>
      <c r="FI55" s="151"/>
      <c r="FJ55" s="151"/>
      <c r="FK55" s="151"/>
      <c r="FL55" s="151"/>
      <c r="FM55" s="151"/>
      <c r="FN55" s="151"/>
      <c r="FO55" s="151"/>
      <c r="FP55" s="151"/>
      <c r="FQ55" s="151"/>
      <c r="FR55" s="151"/>
      <c r="FS55" s="151"/>
      <c r="FT55" s="151"/>
      <c r="FU55" s="151"/>
      <c r="FV55" s="151"/>
      <c r="FW55" s="151"/>
      <c r="FX55" s="151"/>
      <c r="FY55" s="151"/>
      <c r="FZ55" s="151"/>
      <c r="GA55" s="151"/>
      <c r="GB55" s="151"/>
      <c r="GC55" s="151"/>
      <c r="GD55" s="151"/>
      <c r="GE55" s="151"/>
      <c r="GF55" s="151"/>
      <c r="GG55" s="151"/>
      <c r="GH55" s="151"/>
      <c r="GI55" s="151"/>
      <c r="GJ55" s="151"/>
      <c r="GK55" s="151"/>
      <c r="GN55" s="112"/>
      <c r="GO55" s="112"/>
      <c r="GP55" s="112"/>
      <c r="GQ55" s="112"/>
      <c r="GR55" s="112"/>
      <c r="GS55" s="112"/>
      <c r="GT55" s="112"/>
      <c r="GU55" s="112"/>
      <c r="GV55" s="112"/>
      <c r="GW55" s="112"/>
      <c r="GX55" s="112"/>
      <c r="GY55" s="112"/>
      <c r="GZ55" s="112"/>
      <c r="HA55" s="112"/>
      <c r="HB55" s="112"/>
      <c r="HC55" s="112"/>
      <c r="HD55" s="112"/>
      <c r="HE55" s="112"/>
      <c r="HF55" s="112"/>
      <c r="HG55" s="112"/>
      <c r="HH55" s="112"/>
      <c r="HI55" s="112"/>
      <c r="HJ55" s="112"/>
      <c r="HK55" s="112"/>
      <c r="HL55" s="112"/>
      <c r="HM55" s="112"/>
      <c r="HN55" s="112"/>
      <c r="HO55" s="112"/>
      <c r="HP55" s="112"/>
      <c r="HQ55" s="112"/>
      <c r="HR55" s="112"/>
      <c r="HS55" s="112"/>
      <c r="HT55" s="112"/>
      <c r="HU55" s="112"/>
      <c r="HV55" s="112"/>
      <c r="HW55" s="112"/>
      <c r="HX55" s="112"/>
      <c r="HY55" s="112"/>
      <c r="HZ55" s="112"/>
      <c r="IA55" s="112"/>
      <c r="IB55" s="112"/>
      <c r="IC55" s="112"/>
      <c r="ID55" s="112"/>
      <c r="IE55" s="112"/>
      <c r="IF55" s="112"/>
      <c r="IG55" s="112"/>
      <c r="IH55" s="112"/>
      <c r="II55" s="112"/>
      <c r="IJ55" s="112"/>
      <c r="IK55" s="112"/>
      <c r="IL55" s="112"/>
      <c r="IM55" s="112"/>
      <c r="IN55" s="112"/>
      <c r="IO55" s="112"/>
      <c r="IP55" s="112"/>
      <c r="IQ55" s="112"/>
      <c r="IR55" s="112"/>
      <c r="IS55" s="112"/>
      <c r="IT55" s="112"/>
      <c r="IU55" s="112"/>
    </row>
    <row r="56" spans="2:255" s="107" customFormat="1" ht="15.75" x14ac:dyDescent="0.25">
      <c r="B56" s="147"/>
      <c r="C56" s="147"/>
      <c r="D56" s="147"/>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c r="DX56" s="112"/>
      <c r="DY56" s="112"/>
      <c r="DZ56" s="112"/>
      <c r="EA56" s="112"/>
      <c r="EB56" s="112"/>
      <c r="ED56" s="151"/>
      <c r="EE56" s="151"/>
      <c r="EF56" s="151"/>
      <c r="EG56" s="151"/>
      <c r="EH56" s="151"/>
      <c r="EI56" s="151"/>
      <c r="EJ56" s="151"/>
      <c r="EK56" s="151"/>
      <c r="EL56" s="151"/>
      <c r="EM56" s="151"/>
      <c r="EN56" s="151"/>
      <c r="EO56" s="151"/>
      <c r="EP56" s="151"/>
      <c r="EQ56" s="151"/>
      <c r="ER56" s="151"/>
      <c r="ES56" s="151"/>
      <c r="ET56" s="151"/>
      <c r="EU56" s="151"/>
      <c r="EV56" s="151"/>
      <c r="EW56" s="151"/>
      <c r="EX56" s="151"/>
      <c r="EY56" s="151"/>
      <c r="EZ56" s="151"/>
      <c r="FA56" s="151"/>
      <c r="FB56" s="151"/>
      <c r="FC56" s="151"/>
      <c r="FD56" s="151"/>
      <c r="FE56" s="151"/>
      <c r="FF56" s="151"/>
      <c r="FG56" s="151"/>
      <c r="FH56" s="151"/>
      <c r="FI56" s="151"/>
      <c r="FJ56" s="151"/>
      <c r="FK56" s="151"/>
      <c r="FL56" s="151"/>
      <c r="FM56" s="151"/>
      <c r="FN56" s="151"/>
      <c r="FO56" s="151"/>
      <c r="FP56" s="151"/>
      <c r="FQ56" s="151"/>
      <c r="FR56" s="151"/>
      <c r="FS56" s="151"/>
      <c r="FT56" s="151"/>
      <c r="FU56" s="151"/>
      <c r="FV56" s="151"/>
      <c r="FW56" s="151"/>
      <c r="FX56" s="151"/>
      <c r="FY56" s="151"/>
      <c r="FZ56" s="151"/>
      <c r="GA56" s="151"/>
      <c r="GB56" s="151"/>
      <c r="GC56" s="151"/>
      <c r="GD56" s="151"/>
      <c r="GE56" s="151"/>
      <c r="GF56" s="151"/>
      <c r="GG56" s="151"/>
      <c r="GH56" s="151"/>
      <c r="GI56" s="151"/>
      <c r="GJ56" s="151"/>
      <c r="GK56" s="151"/>
      <c r="GN56" s="112"/>
      <c r="GO56" s="112"/>
      <c r="GP56" s="112"/>
      <c r="GQ56" s="112"/>
      <c r="GR56" s="112"/>
      <c r="GS56" s="112"/>
      <c r="GT56" s="112"/>
      <c r="GU56" s="112"/>
      <c r="GV56" s="112"/>
      <c r="GW56" s="112"/>
      <c r="GX56" s="112"/>
      <c r="GY56" s="112"/>
      <c r="GZ56" s="112"/>
      <c r="HA56" s="112"/>
      <c r="HB56" s="112"/>
      <c r="HC56" s="112"/>
      <c r="HD56" s="112"/>
      <c r="HE56" s="112"/>
      <c r="HF56" s="112"/>
      <c r="HG56" s="112"/>
      <c r="HH56" s="112"/>
      <c r="HI56" s="112"/>
      <c r="HJ56" s="112"/>
      <c r="HK56" s="112"/>
      <c r="HL56" s="112"/>
      <c r="HM56" s="112"/>
      <c r="HN56" s="112"/>
      <c r="HO56" s="112"/>
      <c r="HP56" s="112"/>
      <c r="HQ56" s="112"/>
      <c r="HR56" s="112"/>
      <c r="HS56" s="112"/>
      <c r="HT56" s="112"/>
      <c r="HU56" s="112"/>
      <c r="HV56" s="112"/>
      <c r="HW56" s="112"/>
      <c r="HX56" s="112"/>
      <c r="HY56" s="112"/>
      <c r="HZ56" s="112"/>
      <c r="IA56" s="112"/>
      <c r="IB56" s="112"/>
      <c r="IC56" s="112"/>
      <c r="ID56" s="112"/>
      <c r="IE56" s="112"/>
      <c r="IF56" s="112"/>
      <c r="IG56" s="112"/>
      <c r="IH56" s="112"/>
      <c r="II56" s="112"/>
      <c r="IJ56" s="112"/>
      <c r="IK56" s="112"/>
      <c r="IL56" s="112"/>
      <c r="IM56" s="112"/>
      <c r="IN56" s="112"/>
      <c r="IO56" s="112"/>
      <c r="IP56" s="112"/>
      <c r="IQ56" s="112"/>
      <c r="IR56" s="112"/>
      <c r="IS56" s="112"/>
      <c r="IT56" s="112"/>
      <c r="IU56" s="112"/>
    </row>
    <row r="57" spans="2:255" s="107" customFormat="1" ht="15.75" x14ac:dyDescent="0.25">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U57" s="112"/>
      <c r="BV57" s="112"/>
      <c r="BW57" s="112"/>
      <c r="BX57" s="112"/>
      <c r="BY57" s="112"/>
      <c r="BZ57" s="112"/>
      <c r="CA57" s="112"/>
      <c r="CB57" s="112"/>
      <c r="CC57" s="112"/>
      <c r="CD57" s="112"/>
      <c r="CE57" s="112"/>
      <c r="CF57" s="112"/>
      <c r="CG57" s="112"/>
      <c r="CH57" s="112"/>
      <c r="CI57" s="112"/>
      <c r="CJ57" s="112"/>
      <c r="CK57" s="112"/>
      <c r="CL57" s="112"/>
      <c r="CM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2"/>
      <c r="DV57" s="112"/>
      <c r="DW57" s="112"/>
      <c r="DX57" s="112"/>
      <c r="DY57" s="112"/>
      <c r="DZ57" s="112"/>
      <c r="EA57" s="112"/>
      <c r="EB57" s="112"/>
      <c r="ED57" s="151"/>
      <c r="EE57" s="151"/>
      <c r="EF57" s="151"/>
      <c r="EG57" s="151"/>
      <c r="EH57" s="151"/>
      <c r="EI57" s="151"/>
      <c r="EJ57" s="151"/>
      <c r="EK57" s="151"/>
      <c r="EL57" s="151"/>
      <c r="EM57" s="151"/>
      <c r="EN57" s="151"/>
      <c r="EO57" s="151"/>
      <c r="EP57" s="151"/>
      <c r="EQ57" s="151"/>
      <c r="ER57" s="151"/>
      <c r="ES57" s="151"/>
      <c r="ET57" s="151"/>
      <c r="EU57" s="151"/>
      <c r="EV57" s="151"/>
      <c r="EW57" s="151"/>
      <c r="EX57" s="151"/>
      <c r="EY57" s="151"/>
      <c r="EZ57" s="151"/>
      <c r="FA57" s="151"/>
      <c r="FB57" s="151"/>
      <c r="FC57" s="151"/>
      <c r="FD57" s="151"/>
      <c r="FE57" s="151"/>
      <c r="FF57" s="151"/>
      <c r="FG57" s="151"/>
      <c r="FH57" s="151"/>
      <c r="FI57" s="151"/>
      <c r="FJ57" s="151"/>
      <c r="FK57" s="151"/>
      <c r="FL57" s="151"/>
      <c r="FM57" s="151"/>
      <c r="FN57" s="151"/>
      <c r="FO57" s="151"/>
      <c r="FP57" s="151"/>
      <c r="FQ57" s="151"/>
      <c r="FR57" s="151"/>
      <c r="FS57" s="151"/>
      <c r="FT57" s="151"/>
      <c r="FU57" s="151"/>
      <c r="FV57" s="151"/>
      <c r="FW57" s="151"/>
      <c r="FX57" s="151"/>
      <c r="FY57" s="151"/>
      <c r="FZ57" s="151"/>
      <c r="GA57" s="151"/>
      <c r="GB57" s="151"/>
      <c r="GC57" s="151"/>
      <c r="GD57" s="151"/>
      <c r="GE57" s="151"/>
      <c r="GF57" s="151"/>
      <c r="GG57" s="151"/>
      <c r="GH57" s="151"/>
      <c r="GI57" s="151"/>
      <c r="GJ57" s="151"/>
      <c r="GK57" s="151"/>
      <c r="GN57" s="112"/>
      <c r="GO57" s="112"/>
      <c r="GP57" s="112"/>
      <c r="GQ57" s="112"/>
      <c r="GR57" s="112"/>
      <c r="GS57" s="112"/>
      <c r="GT57" s="112"/>
      <c r="GU57" s="112"/>
      <c r="GV57" s="112"/>
      <c r="GW57" s="112"/>
      <c r="GX57" s="112"/>
      <c r="GY57" s="112"/>
      <c r="GZ57" s="112"/>
      <c r="HA57" s="112"/>
      <c r="HB57" s="112"/>
      <c r="HC57" s="112"/>
      <c r="HD57" s="112"/>
      <c r="HE57" s="112"/>
      <c r="HF57" s="112"/>
      <c r="HG57" s="112"/>
      <c r="HH57" s="112"/>
      <c r="HI57" s="112"/>
      <c r="HJ57" s="112"/>
      <c r="HK57" s="112"/>
      <c r="HL57" s="112"/>
      <c r="HM57" s="112"/>
      <c r="HN57" s="112"/>
      <c r="HO57" s="112"/>
      <c r="HP57" s="112"/>
      <c r="HQ57" s="112"/>
      <c r="HR57" s="112"/>
      <c r="HS57" s="112"/>
      <c r="HT57" s="112"/>
      <c r="HU57" s="112"/>
      <c r="HV57" s="112"/>
      <c r="HW57" s="112"/>
      <c r="HX57" s="112"/>
      <c r="HY57" s="112"/>
      <c r="HZ57" s="112"/>
      <c r="IA57" s="112"/>
      <c r="IB57" s="112"/>
      <c r="IC57" s="112"/>
      <c r="ID57" s="112"/>
      <c r="IE57" s="112"/>
      <c r="IF57" s="112"/>
      <c r="IG57" s="112"/>
      <c r="IH57" s="112"/>
      <c r="II57" s="112"/>
      <c r="IJ57" s="112"/>
      <c r="IK57" s="112"/>
      <c r="IL57" s="112"/>
      <c r="IM57" s="112"/>
      <c r="IN57" s="112"/>
      <c r="IO57" s="112"/>
      <c r="IP57" s="112"/>
      <c r="IQ57" s="112"/>
      <c r="IR57" s="112"/>
      <c r="IS57" s="112"/>
      <c r="IT57" s="112"/>
      <c r="IU57" s="112"/>
    </row>
    <row r="58" spans="2:255" s="107" customFormat="1" ht="15.75" x14ac:dyDescent="0.25">
      <c r="B58" s="108"/>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U58" s="112"/>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12"/>
      <c r="EB58" s="112"/>
      <c r="ED58" s="151"/>
      <c r="EE58" s="151"/>
      <c r="EF58" s="151"/>
      <c r="EG58" s="151"/>
      <c r="EH58" s="151"/>
      <c r="EI58" s="151"/>
      <c r="EJ58" s="151"/>
      <c r="EK58" s="151"/>
      <c r="EL58" s="151"/>
      <c r="EM58" s="151"/>
      <c r="EN58" s="151"/>
      <c r="EO58" s="151"/>
      <c r="EP58" s="151"/>
      <c r="EQ58" s="151"/>
      <c r="ER58" s="151"/>
      <c r="ES58" s="151"/>
      <c r="ET58" s="151"/>
      <c r="EU58" s="151"/>
      <c r="EV58" s="151"/>
      <c r="EW58" s="151"/>
      <c r="EX58" s="151"/>
      <c r="EY58" s="151"/>
      <c r="EZ58" s="151"/>
      <c r="FA58" s="151"/>
      <c r="FB58" s="151"/>
      <c r="FC58" s="151"/>
      <c r="FD58" s="151"/>
      <c r="FE58" s="151"/>
      <c r="FF58" s="151"/>
      <c r="FG58" s="151"/>
      <c r="FH58" s="151"/>
      <c r="FI58" s="151"/>
      <c r="FJ58" s="151"/>
      <c r="FK58" s="151"/>
      <c r="FL58" s="151"/>
      <c r="FM58" s="151"/>
      <c r="FN58" s="151"/>
      <c r="FO58" s="151"/>
      <c r="FP58" s="151"/>
      <c r="FQ58" s="151"/>
      <c r="FR58" s="151"/>
      <c r="FS58" s="151"/>
      <c r="FT58" s="151"/>
      <c r="FU58" s="151"/>
      <c r="FV58" s="151"/>
      <c r="FW58" s="151"/>
      <c r="FX58" s="151"/>
      <c r="FY58" s="151"/>
      <c r="FZ58" s="151"/>
      <c r="GA58" s="151"/>
      <c r="GB58" s="151"/>
      <c r="GC58" s="151"/>
      <c r="GD58" s="151"/>
      <c r="GE58" s="151"/>
      <c r="GF58" s="151"/>
      <c r="GG58" s="151"/>
      <c r="GH58" s="151"/>
      <c r="GI58" s="151"/>
      <c r="GJ58" s="151"/>
      <c r="GK58" s="151"/>
      <c r="GN58" s="112"/>
      <c r="GO58" s="112"/>
      <c r="GP58" s="112"/>
      <c r="GQ58" s="112"/>
      <c r="GR58" s="112"/>
      <c r="GS58" s="112"/>
      <c r="GT58" s="112"/>
      <c r="GU58" s="112"/>
      <c r="GV58" s="112"/>
      <c r="GW58" s="112"/>
      <c r="GX58" s="112"/>
      <c r="GY58" s="112"/>
      <c r="GZ58" s="112"/>
      <c r="HA58" s="112"/>
      <c r="HB58" s="112"/>
      <c r="HC58" s="112"/>
      <c r="HD58" s="112"/>
      <c r="HE58" s="112"/>
      <c r="HF58" s="112"/>
      <c r="HG58" s="112"/>
      <c r="HH58" s="112"/>
      <c r="HI58" s="112"/>
      <c r="HJ58" s="112"/>
      <c r="HK58" s="112"/>
      <c r="HL58" s="112"/>
      <c r="HM58" s="112"/>
      <c r="HN58" s="112"/>
      <c r="HO58" s="112"/>
      <c r="HP58" s="112"/>
      <c r="HQ58" s="112"/>
      <c r="HR58" s="112"/>
      <c r="HS58" s="112"/>
      <c r="HT58" s="112"/>
      <c r="HU58" s="112"/>
      <c r="HV58" s="112"/>
      <c r="HW58" s="112"/>
      <c r="HX58" s="112"/>
      <c r="HY58" s="112"/>
      <c r="HZ58" s="112"/>
      <c r="IA58" s="112"/>
      <c r="IB58" s="112"/>
      <c r="IC58" s="112"/>
      <c r="ID58" s="112"/>
      <c r="IE58" s="112"/>
      <c r="IF58" s="112"/>
      <c r="IG58" s="112"/>
      <c r="IH58" s="112"/>
      <c r="II58" s="112"/>
      <c r="IJ58" s="112"/>
      <c r="IK58" s="112"/>
      <c r="IL58" s="112"/>
      <c r="IM58" s="112"/>
      <c r="IN58" s="112"/>
      <c r="IO58" s="112"/>
      <c r="IP58" s="112"/>
      <c r="IQ58" s="112"/>
      <c r="IR58" s="112"/>
      <c r="IS58" s="112"/>
      <c r="IT58" s="112"/>
      <c r="IU58" s="112"/>
    </row>
    <row r="59" spans="2:255" s="107" customFormat="1" ht="15.75" x14ac:dyDescent="0.25">
      <c r="B59" s="147"/>
      <c r="C59" s="147"/>
      <c r="D59" s="147"/>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U59" s="112"/>
      <c r="BV59" s="112"/>
      <c r="BW59" s="112"/>
      <c r="BX59" s="112"/>
      <c r="BY59" s="112"/>
      <c r="BZ59" s="112"/>
      <c r="CA59" s="112"/>
      <c r="CB59" s="112"/>
      <c r="CC59" s="112"/>
      <c r="CD59" s="112"/>
      <c r="CE59" s="112"/>
      <c r="CF59" s="112"/>
      <c r="CG59" s="112"/>
      <c r="CH59" s="112"/>
      <c r="CI59" s="112"/>
      <c r="CJ59" s="112"/>
      <c r="CK59" s="112"/>
      <c r="CL59" s="112"/>
      <c r="CM59" s="112"/>
      <c r="CN59" s="112"/>
      <c r="CO59" s="112"/>
      <c r="CP59" s="112"/>
      <c r="CQ59" s="112"/>
      <c r="CR59" s="112"/>
      <c r="CS59" s="112"/>
      <c r="CT59" s="112"/>
      <c r="CU59" s="112"/>
      <c r="CV59" s="112"/>
      <c r="CW59" s="112"/>
      <c r="CX59" s="112"/>
      <c r="CY59" s="112"/>
      <c r="CZ59" s="112"/>
      <c r="DA59" s="112"/>
      <c r="DB59" s="112"/>
      <c r="DC59" s="112"/>
      <c r="DD59" s="112"/>
      <c r="DE59" s="112"/>
      <c r="DF59" s="112"/>
      <c r="DG59" s="112"/>
      <c r="DH59" s="112"/>
      <c r="DI59" s="112"/>
      <c r="DJ59" s="112"/>
      <c r="DK59" s="112"/>
      <c r="DL59" s="112"/>
      <c r="DM59" s="112"/>
      <c r="DN59" s="112"/>
      <c r="DO59" s="112"/>
      <c r="DP59" s="112"/>
      <c r="DQ59" s="112"/>
      <c r="DR59" s="112"/>
      <c r="DS59" s="112"/>
      <c r="DT59" s="112"/>
      <c r="DU59" s="112"/>
      <c r="DV59" s="112"/>
      <c r="DW59" s="112"/>
      <c r="DX59" s="112"/>
      <c r="DY59" s="112"/>
      <c r="DZ59" s="112"/>
      <c r="EA59" s="112"/>
      <c r="EB59" s="112"/>
      <c r="ED59" s="151"/>
      <c r="EE59" s="151"/>
      <c r="EF59" s="151"/>
      <c r="EG59" s="151"/>
      <c r="EH59" s="151"/>
      <c r="EI59" s="151"/>
      <c r="EJ59" s="151"/>
      <c r="EK59" s="151"/>
      <c r="EL59" s="151"/>
      <c r="EM59" s="151"/>
      <c r="EN59" s="151"/>
      <c r="EO59" s="151"/>
      <c r="EP59" s="151"/>
      <c r="EQ59" s="151"/>
      <c r="ER59" s="151"/>
      <c r="ES59" s="151"/>
      <c r="ET59" s="151"/>
      <c r="EU59" s="151"/>
      <c r="EV59" s="151"/>
      <c r="EW59" s="151"/>
      <c r="EX59" s="151"/>
      <c r="EY59" s="151"/>
      <c r="EZ59" s="151"/>
      <c r="FA59" s="151"/>
      <c r="FB59" s="151"/>
      <c r="FC59" s="151"/>
      <c r="FD59" s="151"/>
      <c r="FE59" s="151"/>
      <c r="FF59" s="151"/>
      <c r="FG59" s="151"/>
      <c r="FH59" s="151"/>
      <c r="FI59" s="151"/>
      <c r="FJ59" s="151"/>
      <c r="FK59" s="151"/>
      <c r="FL59" s="151"/>
      <c r="FM59" s="151"/>
      <c r="FN59" s="151"/>
      <c r="FO59" s="151"/>
      <c r="FP59" s="151"/>
      <c r="FQ59" s="151"/>
      <c r="FR59" s="151"/>
      <c r="FS59" s="151"/>
      <c r="FT59" s="151"/>
      <c r="FU59" s="151"/>
      <c r="FV59" s="151"/>
      <c r="FW59" s="151"/>
      <c r="FX59" s="151"/>
      <c r="FY59" s="151"/>
      <c r="FZ59" s="151"/>
      <c r="GA59" s="151"/>
      <c r="GB59" s="151"/>
      <c r="GC59" s="151"/>
      <c r="GD59" s="151"/>
      <c r="GE59" s="151"/>
      <c r="GF59" s="151"/>
      <c r="GG59" s="151"/>
      <c r="GH59" s="151"/>
      <c r="GI59" s="151"/>
      <c r="GJ59" s="151"/>
      <c r="GK59" s="151"/>
      <c r="GN59" s="112"/>
      <c r="GO59" s="112"/>
      <c r="GP59" s="112"/>
      <c r="GQ59" s="112"/>
      <c r="GR59" s="112"/>
      <c r="GS59" s="112"/>
      <c r="GT59" s="112"/>
      <c r="GU59" s="112"/>
      <c r="GV59" s="112"/>
      <c r="GW59" s="112"/>
      <c r="GX59" s="112"/>
      <c r="GY59" s="112"/>
      <c r="GZ59" s="112"/>
      <c r="HA59" s="112"/>
      <c r="HB59" s="112"/>
      <c r="HC59" s="112"/>
      <c r="HD59" s="112"/>
      <c r="HE59" s="112"/>
      <c r="HF59" s="112"/>
      <c r="HG59" s="112"/>
      <c r="HH59" s="112"/>
      <c r="HI59" s="112"/>
      <c r="HJ59" s="112"/>
      <c r="HK59" s="112"/>
      <c r="HL59" s="112"/>
      <c r="HM59" s="112"/>
      <c r="HN59" s="112"/>
      <c r="HO59" s="112"/>
      <c r="HP59" s="112"/>
      <c r="HQ59" s="112"/>
      <c r="HR59" s="112"/>
      <c r="HS59" s="112"/>
      <c r="HT59" s="112"/>
      <c r="HU59" s="112"/>
      <c r="HV59" s="112"/>
      <c r="HW59" s="112"/>
      <c r="HX59" s="112"/>
      <c r="HY59" s="112"/>
      <c r="HZ59" s="112"/>
      <c r="IA59" s="112"/>
      <c r="IB59" s="112"/>
      <c r="IC59" s="112"/>
      <c r="ID59" s="112"/>
      <c r="IE59" s="112"/>
      <c r="IF59" s="112"/>
      <c r="IG59" s="112"/>
      <c r="IH59" s="112"/>
      <c r="II59" s="112"/>
      <c r="IJ59" s="112"/>
      <c r="IK59" s="112"/>
      <c r="IL59" s="112"/>
      <c r="IM59" s="112"/>
      <c r="IN59" s="112"/>
      <c r="IO59" s="112"/>
      <c r="IP59" s="112"/>
      <c r="IQ59" s="112"/>
      <c r="IR59" s="112"/>
      <c r="IS59" s="112"/>
      <c r="IT59" s="112"/>
      <c r="IU59" s="112"/>
    </row>
    <row r="60" spans="2:255" s="107" customFormat="1" ht="15.75" x14ac:dyDescent="0.25">
      <c r="B60" s="147"/>
      <c r="C60" s="147"/>
      <c r="D60" s="147"/>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D60" s="151"/>
      <c r="EE60" s="151"/>
      <c r="EF60" s="151"/>
      <c r="EG60" s="151"/>
      <c r="EH60" s="151"/>
      <c r="EI60" s="151"/>
      <c r="EJ60" s="151"/>
      <c r="EK60" s="151"/>
      <c r="EL60" s="151"/>
      <c r="EM60" s="151"/>
      <c r="EN60" s="151"/>
      <c r="EO60" s="151"/>
      <c r="EP60" s="151"/>
      <c r="EQ60" s="151"/>
      <c r="ER60" s="151"/>
      <c r="ES60" s="151"/>
      <c r="ET60" s="151"/>
      <c r="EU60" s="151"/>
      <c r="EV60" s="151"/>
      <c r="EW60" s="151"/>
      <c r="EX60" s="151"/>
      <c r="EY60" s="151"/>
      <c r="EZ60" s="151"/>
      <c r="FA60" s="151"/>
      <c r="FB60" s="151"/>
      <c r="FC60" s="151"/>
      <c r="FD60" s="151"/>
      <c r="FE60" s="151"/>
      <c r="FF60" s="151"/>
      <c r="FG60" s="151"/>
      <c r="FH60" s="151"/>
      <c r="FI60" s="151"/>
      <c r="FJ60" s="151"/>
      <c r="FK60" s="151"/>
      <c r="FL60" s="151"/>
      <c r="FM60" s="151"/>
      <c r="FN60" s="151"/>
      <c r="FO60" s="151"/>
      <c r="FP60" s="151"/>
      <c r="FQ60" s="151"/>
      <c r="FR60" s="151"/>
      <c r="FS60" s="151"/>
      <c r="FT60" s="151"/>
      <c r="FU60" s="151"/>
      <c r="FV60" s="151"/>
      <c r="FW60" s="151"/>
      <c r="FX60" s="151"/>
      <c r="FY60" s="151"/>
      <c r="FZ60" s="151"/>
      <c r="GA60" s="151"/>
      <c r="GB60" s="151"/>
      <c r="GC60" s="151"/>
      <c r="GD60" s="151"/>
      <c r="GE60" s="151"/>
      <c r="GF60" s="151"/>
      <c r="GG60" s="151"/>
      <c r="GH60" s="151"/>
      <c r="GI60" s="151"/>
      <c r="GJ60" s="151"/>
      <c r="GK60" s="151"/>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row>
    <row r="61" spans="2:255" s="107" customFormat="1" ht="15.75" x14ac:dyDescent="0.25">
      <c r="B61" s="147"/>
      <c r="C61" s="147"/>
      <c r="D61" s="147"/>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U61" s="112"/>
      <c r="BV61" s="112"/>
      <c r="BW61" s="112"/>
      <c r="BX61" s="112"/>
      <c r="BY61" s="112"/>
      <c r="BZ61" s="112"/>
      <c r="CA61" s="112"/>
      <c r="CB61" s="112"/>
      <c r="CC61" s="112"/>
      <c r="CD61" s="112"/>
      <c r="CE61" s="112"/>
      <c r="CF61" s="112"/>
      <c r="CG61" s="112"/>
      <c r="CH61" s="112"/>
      <c r="CI61" s="112"/>
      <c r="CJ61" s="112"/>
      <c r="CK61" s="112"/>
      <c r="CL61" s="112"/>
      <c r="CM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c r="ED61" s="151"/>
      <c r="EE61" s="151"/>
      <c r="EF61" s="151"/>
      <c r="EG61" s="151"/>
      <c r="EH61" s="151"/>
      <c r="EI61" s="151"/>
      <c r="EJ61" s="151"/>
      <c r="EK61" s="151"/>
      <c r="EL61" s="151"/>
      <c r="EM61" s="151"/>
      <c r="EN61" s="151"/>
      <c r="EO61" s="151"/>
      <c r="EP61" s="151"/>
      <c r="EQ61" s="151"/>
      <c r="ER61" s="151"/>
      <c r="ES61" s="151"/>
      <c r="ET61" s="151"/>
      <c r="EU61" s="151"/>
      <c r="EV61" s="151"/>
      <c r="EW61" s="151"/>
      <c r="EX61" s="151"/>
      <c r="EY61" s="151"/>
      <c r="EZ61" s="151"/>
      <c r="FA61" s="151"/>
      <c r="FB61" s="151"/>
      <c r="FC61" s="151"/>
      <c r="FD61" s="151"/>
      <c r="FE61" s="151"/>
      <c r="FF61" s="151"/>
      <c r="FG61" s="151"/>
      <c r="FH61" s="151"/>
      <c r="FI61" s="151"/>
      <c r="FJ61" s="151"/>
      <c r="FK61" s="151"/>
      <c r="FL61" s="151"/>
      <c r="FM61" s="151"/>
      <c r="FN61" s="151"/>
      <c r="FO61" s="151"/>
      <c r="FP61" s="151"/>
      <c r="FQ61" s="151"/>
      <c r="FR61" s="151"/>
      <c r="FS61" s="151"/>
      <c r="FT61" s="151"/>
      <c r="FU61" s="151"/>
      <c r="FV61" s="151"/>
      <c r="FW61" s="151"/>
      <c r="FX61" s="151"/>
      <c r="FY61" s="151"/>
      <c r="FZ61" s="151"/>
      <c r="GA61" s="151"/>
      <c r="GB61" s="151"/>
      <c r="GC61" s="151"/>
      <c r="GD61" s="151"/>
      <c r="GE61" s="151"/>
      <c r="GF61" s="151"/>
      <c r="GG61" s="151"/>
      <c r="GH61" s="151"/>
      <c r="GI61" s="151"/>
      <c r="GJ61" s="151"/>
      <c r="GK61" s="151"/>
      <c r="GN61" s="112"/>
      <c r="GO61" s="112"/>
      <c r="GP61" s="112"/>
      <c r="GQ61" s="112"/>
      <c r="GR61" s="112"/>
      <c r="GS61" s="112"/>
      <c r="GT61" s="112"/>
      <c r="GU61" s="112"/>
      <c r="GV61" s="112"/>
      <c r="GW61" s="112"/>
      <c r="GX61" s="112"/>
      <c r="GY61" s="112"/>
      <c r="GZ61" s="112"/>
      <c r="HA61" s="112"/>
      <c r="HB61" s="112"/>
      <c r="HC61" s="112"/>
      <c r="HD61" s="112"/>
      <c r="HE61" s="112"/>
      <c r="HF61" s="112"/>
      <c r="HG61" s="112"/>
      <c r="HH61" s="112"/>
      <c r="HI61" s="112"/>
      <c r="HJ61" s="112"/>
      <c r="HK61" s="112"/>
      <c r="HL61" s="112"/>
      <c r="HM61" s="112"/>
      <c r="HN61" s="112"/>
      <c r="HO61" s="112"/>
      <c r="HP61" s="112"/>
      <c r="HQ61" s="112"/>
      <c r="HR61" s="112"/>
      <c r="HS61" s="112"/>
      <c r="HT61" s="112"/>
      <c r="HU61" s="112"/>
      <c r="HV61" s="112"/>
      <c r="HW61" s="112"/>
      <c r="HX61" s="112"/>
      <c r="HY61" s="112"/>
      <c r="HZ61" s="112"/>
      <c r="IA61" s="112"/>
      <c r="IB61" s="112"/>
      <c r="IC61" s="112"/>
      <c r="ID61" s="112"/>
      <c r="IE61" s="112"/>
      <c r="IF61" s="112"/>
      <c r="IG61" s="112"/>
      <c r="IH61" s="112"/>
      <c r="II61" s="112"/>
      <c r="IJ61" s="112"/>
      <c r="IK61" s="112"/>
      <c r="IL61" s="112"/>
      <c r="IM61" s="112"/>
      <c r="IN61" s="112"/>
      <c r="IO61" s="112"/>
      <c r="IP61" s="112"/>
      <c r="IQ61" s="112"/>
      <c r="IR61" s="112"/>
      <c r="IS61" s="112"/>
      <c r="IT61" s="112"/>
      <c r="IU61" s="112"/>
    </row>
    <row r="62" spans="2:255" s="107" customFormat="1" ht="15.75" x14ac:dyDescent="0.25">
      <c r="B62" s="147"/>
      <c r="C62" s="147"/>
      <c r="D62" s="147"/>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U62" s="112"/>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D62" s="151"/>
      <c r="EE62" s="151"/>
      <c r="EF62" s="151"/>
      <c r="EG62" s="151"/>
      <c r="EH62" s="151"/>
      <c r="EI62" s="151"/>
      <c r="EJ62" s="151"/>
      <c r="EK62" s="151"/>
      <c r="EL62" s="151"/>
      <c r="EM62" s="151"/>
      <c r="EN62" s="151"/>
      <c r="EO62" s="151"/>
      <c r="EP62" s="151"/>
      <c r="EQ62" s="151"/>
      <c r="ER62" s="151"/>
      <c r="ES62" s="151"/>
      <c r="ET62" s="151"/>
      <c r="EU62" s="151"/>
      <c r="EV62" s="151"/>
      <c r="EW62" s="151"/>
      <c r="EX62" s="151"/>
      <c r="EY62" s="151"/>
      <c r="EZ62" s="151"/>
      <c r="FA62" s="151"/>
      <c r="FB62" s="151"/>
      <c r="FC62" s="151"/>
      <c r="FD62" s="151"/>
      <c r="FE62" s="151"/>
      <c r="FF62" s="151"/>
      <c r="FG62" s="151"/>
      <c r="FH62" s="151"/>
      <c r="FI62" s="151"/>
      <c r="FJ62" s="151"/>
      <c r="FK62" s="151"/>
      <c r="FL62" s="151"/>
      <c r="FM62" s="151"/>
      <c r="FN62" s="151"/>
      <c r="FO62" s="151"/>
      <c r="FP62" s="151"/>
      <c r="FQ62" s="151"/>
      <c r="FR62" s="151"/>
      <c r="FS62" s="151"/>
      <c r="FT62" s="151"/>
      <c r="FU62" s="151"/>
      <c r="FV62" s="151"/>
      <c r="FW62" s="151"/>
      <c r="FX62" s="151"/>
      <c r="FY62" s="151"/>
      <c r="FZ62" s="151"/>
      <c r="GA62" s="151"/>
      <c r="GB62" s="151"/>
      <c r="GC62" s="151"/>
      <c r="GD62" s="151"/>
      <c r="GE62" s="151"/>
      <c r="GF62" s="151"/>
      <c r="GG62" s="151"/>
      <c r="GH62" s="151"/>
      <c r="GI62" s="151"/>
      <c r="GJ62" s="151"/>
      <c r="GK62" s="151"/>
      <c r="GN62" s="112"/>
      <c r="GO62" s="112"/>
      <c r="GP62" s="112"/>
      <c r="GQ62" s="112"/>
      <c r="GR62" s="112"/>
      <c r="GS62" s="112"/>
      <c r="GT62" s="112"/>
      <c r="GU62" s="112"/>
      <c r="GV62" s="112"/>
      <c r="GW62" s="112"/>
      <c r="GX62" s="112"/>
      <c r="GY62" s="112"/>
      <c r="GZ62" s="112"/>
      <c r="HA62" s="112"/>
      <c r="HB62" s="112"/>
      <c r="HC62" s="112"/>
      <c r="HD62" s="112"/>
      <c r="HE62" s="112"/>
      <c r="HF62" s="112"/>
      <c r="HG62" s="112"/>
      <c r="HH62" s="112"/>
      <c r="HI62" s="112"/>
      <c r="HJ62" s="112"/>
      <c r="HK62" s="112"/>
      <c r="HL62" s="112"/>
      <c r="HM62" s="112"/>
      <c r="HN62" s="112"/>
      <c r="HO62" s="112"/>
      <c r="HP62" s="112"/>
      <c r="HQ62" s="112"/>
      <c r="HR62" s="112"/>
      <c r="HS62" s="112"/>
      <c r="HT62" s="112"/>
      <c r="HU62" s="112"/>
      <c r="HV62" s="112"/>
      <c r="HW62" s="112"/>
      <c r="HX62" s="112"/>
      <c r="HY62" s="112"/>
      <c r="HZ62" s="112"/>
      <c r="IA62" s="112"/>
      <c r="IB62" s="112"/>
      <c r="IC62" s="112"/>
      <c r="ID62" s="112"/>
      <c r="IE62" s="112"/>
      <c r="IF62" s="112"/>
      <c r="IG62" s="112"/>
      <c r="IH62" s="112"/>
      <c r="II62" s="112"/>
      <c r="IJ62" s="112"/>
      <c r="IK62" s="112"/>
      <c r="IL62" s="112"/>
      <c r="IM62" s="112"/>
      <c r="IN62" s="112"/>
      <c r="IO62" s="112"/>
      <c r="IP62" s="112"/>
      <c r="IQ62" s="112"/>
      <c r="IR62" s="112"/>
      <c r="IS62" s="112"/>
      <c r="IT62" s="112"/>
      <c r="IU62" s="112"/>
    </row>
    <row r="63" spans="2:255" s="107" customFormat="1" ht="15.75" x14ac:dyDescent="0.25">
      <c r="B63" s="147"/>
      <c r="C63" s="147"/>
      <c r="D63" s="147"/>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D63" s="151"/>
      <c r="EE63" s="151"/>
      <c r="EF63" s="151"/>
      <c r="EG63" s="151"/>
      <c r="EH63" s="151"/>
      <c r="EI63" s="151"/>
      <c r="EJ63" s="151"/>
      <c r="EK63" s="151"/>
      <c r="EL63" s="151"/>
      <c r="EM63" s="151"/>
      <c r="EN63" s="151"/>
      <c r="EO63" s="151"/>
      <c r="EP63" s="151"/>
      <c r="EQ63" s="151"/>
      <c r="ER63" s="151"/>
      <c r="ES63" s="151"/>
      <c r="ET63" s="151"/>
      <c r="EU63" s="151"/>
      <c r="EV63" s="151"/>
      <c r="EW63" s="151"/>
      <c r="EX63" s="151"/>
      <c r="EY63" s="151"/>
      <c r="EZ63" s="151"/>
      <c r="FA63" s="151"/>
      <c r="FB63" s="151"/>
      <c r="FC63" s="151"/>
      <c r="FD63" s="151"/>
      <c r="FE63" s="151"/>
      <c r="FF63" s="151"/>
      <c r="FG63" s="151"/>
      <c r="FH63" s="151"/>
      <c r="FI63" s="151"/>
      <c r="FJ63" s="151"/>
      <c r="FK63" s="151"/>
      <c r="FL63" s="151"/>
      <c r="FM63" s="151"/>
      <c r="FN63" s="151"/>
      <c r="FO63" s="151"/>
      <c r="FP63" s="151"/>
      <c r="FQ63" s="151"/>
      <c r="FR63" s="151"/>
      <c r="FS63" s="151"/>
      <c r="FT63" s="151"/>
      <c r="FU63" s="151"/>
      <c r="FV63" s="151"/>
      <c r="FW63" s="151"/>
      <c r="FX63" s="151"/>
      <c r="FY63" s="151"/>
      <c r="FZ63" s="151"/>
      <c r="GA63" s="151"/>
      <c r="GB63" s="151"/>
      <c r="GC63" s="151"/>
      <c r="GD63" s="151"/>
      <c r="GE63" s="151"/>
      <c r="GF63" s="151"/>
      <c r="GG63" s="151"/>
      <c r="GH63" s="151"/>
      <c r="GI63" s="151"/>
      <c r="GJ63" s="151"/>
      <c r="GK63" s="151"/>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row>
    <row r="64" spans="2:255" s="107" customFormat="1" ht="15.75" x14ac:dyDescent="0.25">
      <c r="B64" s="147"/>
      <c r="C64" s="147"/>
      <c r="D64" s="147"/>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U64" s="112"/>
      <c r="BV64" s="112"/>
      <c r="BW64" s="112"/>
      <c r="BX64" s="112"/>
      <c r="BY64" s="112"/>
      <c r="BZ64" s="112"/>
      <c r="CA64" s="112"/>
      <c r="CB64" s="112"/>
      <c r="CC64" s="112"/>
      <c r="CD64" s="112"/>
      <c r="CE64" s="112"/>
      <c r="CF64" s="112"/>
      <c r="CG64" s="112"/>
      <c r="CH64" s="112"/>
      <c r="CI64" s="112"/>
      <c r="CJ64" s="112"/>
      <c r="CK64" s="112"/>
      <c r="CL64" s="112"/>
      <c r="CM64" s="112"/>
      <c r="CN64" s="112"/>
      <c r="CO64" s="112"/>
      <c r="CP64" s="112"/>
      <c r="CQ64" s="112"/>
      <c r="CR64" s="112"/>
      <c r="CS64" s="112"/>
      <c r="CT64" s="112"/>
      <c r="CU64" s="11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D64" s="151"/>
      <c r="EE64" s="151"/>
      <c r="EF64" s="151"/>
      <c r="EG64" s="151"/>
      <c r="EH64" s="151"/>
      <c r="EI64" s="151"/>
      <c r="EJ64" s="151"/>
      <c r="EK64" s="151"/>
      <c r="EL64" s="151"/>
      <c r="EM64" s="151"/>
      <c r="EN64" s="151"/>
      <c r="EO64" s="151"/>
      <c r="EP64" s="151"/>
      <c r="EQ64" s="151"/>
      <c r="ER64" s="151"/>
      <c r="ES64" s="151"/>
      <c r="ET64" s="151"/>
      <c r="EU64" s="151"/>
      <c r="EV64" s="151"/>
      <c r="EW64" s="151"/>
      <c r="EX64" s="151"/>
      <c r="EY64" s="151"/>
      <c r="EZ64" s="151"/>
      <c r="FA64" s="151"/>
      <c r="FB64" s="151"/>
      <c r="FC64" s="151"/>
      <c r="FD64" s="151"/>
      <c r="FE64" s="151"/>
      <c r="FF64" s="151"/>
      <c r="FG64" s="151"/>
      <c r="FH64" s="151"/>
      <c r="FI64" s="151"/>
      <c r="FJ64" s="151"/>
      <c r="FK64" s="151"/>
      <c r="FL64" s="151"/>
      <c r="FM64" s="151"/>
      <c r="FN64" s="151"/>
      <c r="FO64" s="151"/>
      <c r="FP64" s="151"/>
      <c r="FQ64" s="151"/>
      <c r="FR64" s="151"/>
      <c r="FS64" s="151"/>
      <c r="FT64" s="151"/>
      <c r="FU64" s="151"/>
      <c r="FV64" s="151"/>
      <c r="FW64" s="151"/>
      <c r="FX64" s="151"/>
      <c r="FY64" s="151"/>
      <c r="FZ64" s="151"/>
      <c r="GA64" s="151"/>
      <c r="GB64" s="151"/>
      <c r="GC64" s="151"/>
      <c r="GD64" s="151"/>
      <c r="GE64" s="151"/>
      <c r="GF64" s="151"/>
      <c r="GG64" s="151"/>
      <c r="GH64" s="151"/>
      <c r="GI64" s="151"/>
      <c r="GJ64" s="151"/>
      <c r="GK64" s="151"/>
      <c r="GN64" s="112"/>
      <c r="GO64" s="112"/>
      <c r="GP64" s="112"/>
      <c r="GQ64" s="112"/>
      <c r="GR64" s="112"/>
      <c r="GS64" s="112"/>
      <c r="GT64" s="112"/>
      <c r="GU64" s="112"/>
      <c r="GV64" s="112"/>
      <c r="GW64" s="112"/>
      <c r="GX64" s="112"/>
      <c r="GY64" s="112"/>
      <c r="GZ64" s="112"/>
      <c r="HA64" s="112"/>
      <c r="HB64" s="112"/>
      <c r="HC64" s="112"/>
      <c r="HD64" s="112"/>
      <c r="HE64" s="112"/>
      <c r="HF64" s="112"/>
      <c r="HG64" s="112"/>
      <c r="HH64" s="112"/>
      <c r="HI64" s="112"/>
      <c r="HJ64" s="112"/>
      <c r="HK64" s="112"/>
      <c r="HL64" s="112"/>
      <c r="HM64" s="112"/>
      <c r="HN64" s="112"/>
      <c r="HO64" s="112"/>
      <c r="HP64" s="112"/>
      <c r="HQ64" s="112"/>
      <c r="HR64" s="112"/>
      <c r="HS64" s="112"/>
      <c r="HT64" s="112"/>
      <c r="HU64" s="112"/>
      <c r="HV64" s="112"/>
      <c r="HW64" s="112"/>
      <c r="HX64" s="112"/>
      <c r="HY64" s="112"/>
      <c r="HZ64" s="112"/>
      <c r="IA64" s="112"/>
      <c r="IB64" s="112"/>
      <c r="IC64" s="112"/>
      <c r="ID64" s="112"/>
      <c r="IE64" s="112"/>
      <c r="IF64" s="112"/>
      <c r="IG64" s="112"/>
      <c r="IH64" s="112"/>
      <c r="II64" s="112"/>
      <c r="IJ64" s="112"/>
      <c r="IK64" s="112"/>
      <c r="IL64" s="112"/>
      <c r="IM64" s="112"/>
      <c r="IN64" s="112"/>
      <c r="IO64" s="112"/>
      <c r="IP64" s="112"/>
      <c r="IQ64" s="112"/>
      <c r="IR64" s="112"/>
      <c r="IS64" s="112"/>
      <c r="IT64" s="112"/>
      <c r="IU64" s="112"/>
    </row>
    <row r="65" spans="2:255" s="107" customFormat="1" ht="15.75" x14ac:dyDescent="0.25">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U65" s="112"/>
      <c r="BV65" s="112"/>
      <c r="BW65" s="112"/>
      <c r="BX65" s="112"/>
      <c r="BY65" s="112"/>
      <c r="BZ65" s="112"/>
      <c r="CA65" s="112"/>
      <c r="CB65" s="112"/>
      <c r="CC65" s="112"/>
      <c r="CD65" s="112"/>
      <c r="CE65" s="112"/>
      <c r="CF65" s="112"/>
      <c r="CG65" s="112"/>
      <c r="CH65" s="112"/>
      <c r="CI65" s="112"/>
      <c r="CJ65" s="112"/>
      <c r="CK65" s="112"/>
      <c r="CL65" s="112"/>
      <c r="CM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D65" s="151"/>
      <c r="EE65" s="151"/>
      <c r="EF65" s="151"/>
      <c r="EG65" s="151"/>
      <c r="EH65" s="151"/>
      <c r="EI65" s="151"/>
      <c r="EJ65" s="151"/>
      <c r="EK65" s="151"/>
      <c r="EL65" s="151"/>
      <c r="EM65" s="151"/>
      <c r="EN65" s="151"/>
      <c r="EO65" s="151"/>
      <c r="EP65" s="151"/>
      <c r="EQ65" s="151"/>
      <c r="ER65" s="151"/>
      <c r="ES65" s="151"/>
      <c r="ET65" s="151"/>
      <c r="EU65" s="151"/>
      <c r="EV65" s="151"/>
      <c r="EW65" s="151"/>
      <c r="EX65" s="151"/>
      <c r="EY65" s="151"/>
      <c r="EZ65" s="151"/>
      <c r="FA65" s="151"/>
      <c r="FB65" s="151"/>
      <c r="FC65" s="151"/>
      <c r="FD65" s="151"/>
      <c r="FE65" s="151"/>
      <c r="FF65" s="151"/>
      <c r="FG65" s="151"/>
      <c r="FH65" s="151"/>
      <c r="FI65" s="151"/>
      <c r="FJ65" s="151"/>
      <c r="FK65" s="151"/>
      <c r="FL65" s="151"/>
      <c r="FM65" s="151"/>
      <c r="FN65" s="151"/>
      <c r="FO65" s="151"/>
      <c r="FP65" s="151"/>
      <c r="FQ65" s="151"/>
      <c r="FR65" s="151"/>
      <c r="FS65" s="151"/>
      <c r="FT65" s="151"/>
      <c r="FU65" s="151"/>
      <c r="FV65" s="151"/>
      <c r="FW65" s="151"/>
      <c r="FX65" s="151"/>
      <c r="FY65" s="151"/>
      <c r="FZ65" s="151"/>
      <c r="GA65" s="151"/>
      <c r="GB65" s="151"/>
      <c r="GC65" s="151"/>
      <c r="GD65" s="151"/>
      <c r="GE65" s="151"/>
      <c r="GF65" s="151"/>
      <c r="GG65" s="151"/>
      <c r="GH65" s="151"/>
      <c r="GI65" s="151"/>
      <c r="GJ65" s="151"/>
      <c r="GK65" s="151"/>
      <c r="GN65" s="112"/>
      <c r="GO65" s="112"/>
      <c r="GP65" s="112"/>
      <c r="GQ65" s="112"/>
      <c r="GR65" s="112"/>
      <c r="GS65" s="112"/>
      <c r="GT65" s="112"/>
      <c r="GU65" s="112"/>
      <c r="GV65" s="112"/>
      <c r="GW65" s="112"/>
      <c r="GX65" s="112"/>
      <c r="GY65" s="112"/>
      <c r="GZ65" s="112"/>
      <c r="HA65" s="112"/>
      <c r="HB65" s="112"/>
      <c r="HC65" s="112"/>
      <c r="HD65" s="112"/>
      <c r="HE65" s="112"/>
      <c r="HF65" s="112"/>
      <c r="HG65" s="112"/>
      <c r="HH65" s="112"/>
      <c r="HI65" s="112"/>
      <c r="HJ65" s="112"/>
      <c r="HK65" s="112"/>
      <c r="HL65" s="112"/>
      <c r="HM65" s="112"/>
      <c r="HN65" s="112"/>
      <c r="HO65" s="112"/>
      <c r="HP65" s="112"/>
      <c r="HQ65" s="112"/>
      <c r="HR65" s="112"/>
      <c r="HS65" s="112"/>
      <c r="HT65" s="112"/>
      <c r="HU65" s="112"/>
      <c r="HV65" s="112"/>
      <c r="HW65" s="112"/>
      <c r="HX65" s="112"/>
      <c r="HY65" s="112"/>
      <c r="HZ65" s="112"/>
      <c r="IA65" s="112"/>
      <c r="IB65" s="112"/>
      <c r="IC65" s="112"/>
      <c r="ID65" s="112"/>
      <c r="IE65" s="112"/>
      <c r="IF65" s="112"/>
      <c r="IG65" s="112"/>
      <c r="IH65" s="112"/>
      <c r="II65" s="112"/>
      <c r="IJ65" s="112"/>
      <c r="IK65" s="112"/>
      <c r="IL65" s="112"/>
      <c r="IM65" s="112"/>
      <c r="IN65" s="112"/>
      <c r="IO65" s="112"/>
      <c r="IP65" s="112"/>
      <c r="IQ65" s="112"/>
      <c r="IR65" s="112"/>
      <c r="IS65" s="112"/>
      <c r="IT65" s="112"/>
      <c r="IU65" s="112"/>
    </row>
    <row r="66" spans="2:255" s="107" customFormat="1" ht="15.75" x14ac:dyDescent="0.25">
      <c r="B66" s="108"/>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U66" s="112"/>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D66" s="151"/>
      <c r="EE66" s="151"/>
      <c r="EF66" s="151"/>
      <c r="EG66" s="151"/>
      <c r="EH66" s="151"/>
      <c r="EI66" s="151"/>
      <c r="EJ66" s="151"/>
      <c r="EK66" s="151"/>
      <c r="EL66" s="151"/>
      <c r="EM66" s="151"/>
      <c r="EN66" s="151"/>
      <c r="EO66" s="151"/>
      <c r="EP66" s="151"/>
      <c r="EQ66" s="151"/>
      <c r="ER66" s="151"/>
      <c r="ES66" s="151"/>
      <c r="ET66" s="151"/>
      <c r="EU66" s="151"/>
      <c r="EV66" s="151"/>
      <c r="EW66" s="151"/>
      <c r="EX66" s="151"/>
      <c r="EY66" s="151"/>
      <c r="EZ66" s="151"/>
      <c r="FA66" s="151"/>
      <c r="FB66" s="151"/>
      <c r="FC66" s="151"/>
      <c r="FD66" s="151"/>
      <c r="FE66" s="151"/>
      <c r="FF66" s="151"/>
      <c r="FG66" s="151"/>
      <c r="FH66" s="151"/>
      <c r="FI66" s="151"/>
      <c r="FJ66" s="151"/>
      <c r="FK66" s="151"/>
      <c r="FL66" s="151"/>
      <c r="FM66" s="151"/>
      <c r="FN66" s="151"/>
      <c r="FO66" s="151"/>
      <c r="FP66" s="151"/>
      <c r="FQ66" s="151"/>
      <c r="FR66" s="151"/>
      <c r="FS66" s="151"/>
      <c r="FT66" s="151"/>
      <c r="FU66" s="151"/>
      <c r="FV66" s="151"/>
      <c r="FW66" s="151"/>
      <c r="FX66" s="151"/>
      <c r="FY66" s="151"/>
      <c r="FZ66" s="151"/>
      <c r="GA66" s="151"/>
      <c r="GB66" s="151"/>
      <c r="GC66" s="151"/>
      <c r="GD66" s="151"/>
      <c r="GE66" s="151"/>
      <c r="GF66" s="151"/>
      <c r="GG66" s="151"/>
      <c r="GH66" s="151"/>
      <c r="GI66" s="151"/>
      <c r="GJ66" s="151"/>
      <c r="GK66" s="151"/>
      <c r="GN66" s="112"/>
      <c r="GO66" s="112"/>
      <c r="GP66" s="112"/>
      <c r="GQ66" s="112"/>
      <c r="GR66" s="112"/>
      <c r="GS66" s="112"/>
      <c r="GT66" s="112"/>
      <c r="GU66" s="112"/>
      <c r="GV66" s="112"/>
      <c r="GW66" s="112"/>
      <c r="GX66" s="112"/>
      <c r="GY66" s="112"/>
      <c r="GZ66" s="112"/>
      <c r="HA66" s="112"/>
      <c r="HB66" s="112"/>
      <c r="HC66" s="112"/>
      <c r="HD66" s="112"/>
      <c r="HE66" s="112"/>
      <c r="HF66" s="112"/>
      <c r="HG66" s="112"/>
      <c r="HH66" s="112"/>
      <c r="HI66" s="112"/>
      <c r="HJ66" s="112"/>
      <c r="HK66" s="112"/>
      <c r="HL66" s="112"/>
      <c r="HM66" s="112"/>
      <c r="HN66" s="112"/>
      <c r="HO66" s="112"/>
      <c r="HP66" s="112"/>
      <c r="HQ66" s="112"/>
      <c r="HR66" s="112"/>
      <c r="HS66" s="112"/>
      <c r="HT66" s="112"/>
      <c r="HU66" s="112"/>
      <c r="HV66" s="112"/>
      <c r="HW66" s="112"/>
      <c r="HX66" s="112"/>
      <c r="HY66" s="112"/>
      <c r="HZ66" s="112"/>
      <c r="IA66" s="112"/>
      <c r="IB66" s="112"/>
      <c r="IC66" s="112"/>
      <c r="ID66" s="112"/>
      <c r="IE66" s="112"/>
      <c r="IF66" s="112"/>
      <c r="IG66" s="112"/>
      <c r="IH66" s="112"/>
      <c r="II66" s="112"/>
      <c r="IJ66" s="112"/>
      <c r="IK66" s="112"/>
      <c r="IL66" s="112"/>
      <c r="IM66" s="112"/>
      <c r="IN66" s="112"/>
      <c r="IO66" s="112"/>
      <c r="IP66" s="112"/>
      <c r="IQ66" s="112"/>
      <c r="IR66" s="112"/>
      <c r="IS66" s="112"/>
      <c r="IT66" s="112"/>
      <c r="IU66" s="112"/>
    </row>
    <row r="67" spans="2:255" s="107" customFormat="1" ht="15.75" x14ac:dyDescent="0.25">
      <c r="B67" s="147"/>
      <c r="C67" s="147"/>
      <c r="D67" s="147"/>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U67" s="112"/>
      <c r="BV67" s="112"/>
      <c r="BW67" s="112"/>
      <c r="BX67" s="112"/>
      <c r="BY67" s="112"/>
      <c r="BZ67" s="112"/>
      <c r="CA67" s="112"/>
      <c r="CB67" s="112"/>
      <c r="CC67" s="112"/>
      <c r="CD67" s="112"/>
      <c r="CE67" s="112"/>
      <c r="CF67" s="112"/>
      <c r="CG67" s="112"/>
      <c r="CH67" s="112"/>
      <c r="CI67" s="112"/>
      <c r="CJ67" s="112"/>
      <c r="CK67" s="112"/>
      <c r="CL67" s="112"/>
      <c r="CM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D67" s="151"/>
      <c r="EE67" s="151"/>
      <c r="EF67" s="151"/>
      <c r="EG67" s="151"/>
      <c r="EH67" s="151"/>
      <c r="EI67" s="151"/>
      <c r="EJ67" s="151"/>
      <c r="EK67" s="151"/>
      <c r="EL67" s="151"/>
      <c r="EM67" s="151"/>
      <c r="EN67" s="151"/>
      <c r="EO67" s="151"/>
      <c r="EP67" s="151"/>
      <c r="EQ67" s="151"/>
      <c r="ER67" s="151"/>
      <c r="ES67" s="151"/>
      <c r="ET67" s="151"/>
      <c r="EU67" s="151"/>
      <c r="EV67" s="151"/>
      <c r="EW67" s="151"/>
      <c r="EX67" s="151"/>
      <c r="EY67" s="151"/>
      <c r="EZ67" s="151"/>
      <c r="FA67" s="151"/>
      <c r="FB67" s="151"/>
      <c r="FC67" s="151"/>
      <c r="FD67" s="151"/>
      <c r="FE67" s="151"/>
      <c r="FF67" s="151"/>
      <c r="FG67" s="151"/>
      <c r="FH67" s="151"/>
      <c r="FI67" s="151"/>
      <c r="FJ67" s="151"/>
      <c r="FK67" s="151"/>
      <c r="FL67" s="151"/>
      <c r="FM67" s="151"/>
      <c r="FN67" s="151"/>
      <c r="FO67" s="151"/>
      <c r="FP67" s="151"/>
      <c r="FQ67" s="151"/>
      <c r="FR67" s="151"/>
      <c r="FS67" s="151"/>
      <c r="FT67" s="151"/>
      <c r="FU67" s="151"/>
      <c r="FV67" s="151"/>
      <c r="FW67" s="151"/>
      <c r="FX67" s="151"/>
      <c r="FY67" s="151"/>
      <c r="FZ67" s="151"/>
      <c r="GA67" s="151"/>
      <c r="GB67" s="151"/>
      <c r="GC67" s="151"/>
      <c r="GD67" s="151"/>
      <c r="GE67" s="151"/>
      <c r="GF67" s="151"/>
      <c r="GG67" s="151"/>
      <c r="GH67" s="151"/>
      <c r="GI67" s="151"/>
      <c r="GJ67" s="151"/>
      <c r="GK67" s="151"/>
      <c r="GN67" s="112"/>
      <c r="GO67" s="112"/>
      <c r="GP67" s="112"/>
      <c r="GQ67" s="112"/>
      <c r="GR67" s="112"/>
      <c r="GS67" s="112"/>
      <c r="GT67" s="112"/>
      <c r="GU67" s="112"/>
      <c r="GV67" s="112"/>
      <c r="GW67" s="112"/>
      <c r="GX67" s="112"/>
      <c r="GY67" s="112"/>
      <c r="GZ67" s="112"/>
      <c r="HA67" s="112"/>
      <c r="HB67" s="112"/>
      <c r="HC67" s="112"/>
      <c r="HD67" s="112"/>
      <c r="HE67" s="112"/>
      <c r="HF67" s="112"/>
      <c r="HG67" s="112"/>
      <c r="HH67" s="112"/>
      <c r="HI67" s="112"/>
      <c r="HJ67" s="112"/>
      <c r="HK67" s="112"/>
      <c r="HL67" s="112"/>
      <c r="HM67" s="112"/>
      <c r="HN67" s="112"/>
      <c r="HO67" s="112"/>
      <c r="HP67" s="112"/>
      <c r="HQ67" s="112"/>
      <c r="HR67" s="112"/>
      <c r="HS67" s="112"/>
      <c r="HT67" s="112"/>
      <c r="HU67" s="112"/>
      <c r="HV67" s="112"/>
      <c r="HW67" s="112"/>
      <c r="HX67" s="112"/>
      <c r="HY67" s="112"/>
      <c r="HZ67" s="112"/>
      <c r="IA67" s="112"/>
      <c r="IB67" s="112"/>
      <c r="IC67" s="112"/>
      <c r="ID67" s="112"/>
      <c r="IE67" s="112"/>
      <c r="IF67" s="112"/>
      <c r="IG67" s="112"/>
      <c r="IH67" s="112"/>
      <c r="II67" s="112"/>
      <c r="IJ67" s="112"/>
      <c r="IK67" s="112"/>
      <c r="IL67" s="112"/>
      <c r="IM67" s="112"/>
      <c r="IN67" s="112"/>
      <c r="IO67" s="112"/>
      <c r="IP67" s="112"/>
      <c r="IQ67" s="112"/>
      <c r="IR67" s="112"/>
      <c r="IS67" s="112"/>
      <c r="IT67" s="112"/>
      <c r="IU67" s="112"/>
    </row>
    <row r="68" spans="2:255" s="107" customFormat="1" ht="15.75" x14ac:dyDescent="0.25">
      <c r="B68" s="147"/>
      <c r="C68" s="147"/>
      <c r="D68" s="147"/>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U68" s="11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D68" s="151"/>
      <c r="EE68" s="151"/>
      <c r="EF68" s="151"/>
      <c r="EG68" s="151"/>
      <c r="EH68" s="151"/>
      <c r="EI68" s="151"/>
      <c r="EJ68" s="151"/>
      <c r="EK68" s="151"/>
      <c r="EL68" s="151"/>
      <c r="EM68" s="151"/>
      <c r="EN68" s="151"/>
      <c r="EO68" s="151"/>
      <c r="EP68" s="151"/>
      <c r="EQ68" s="151"/>
      <c r="ER68" s="151"/>
      <c r="ES68" s="151"/>
      <c r="ET68" s="151"/>
      <c r="EU68" s="151"/>
      <c r="EV68" s="151"/>
      <c r="EW68" s="151"/>
      <c r="EX68" s="151"/>
      <c r="EY68" s="151"/>
      <c r="EZ68" s="151"/>
      <c r="FA68" s="151"/>
      <c r="FB68" s="151"/>
      <c r="FC68" s="151"/>
      <c r="FD68" s="151"/>
      <c r="FE68" s="151"/>
      <c r="FF68" s="151"/>
      <c r="FG68" s="151"/>
      <c r="FH68" s="151"/>
      <c r="FI68" s="151"/>
      <c r="FJ68" s="151"/>
      <c r="FK68" s="151"/>
      <c r="FL68" s="151"/>
      <c r="FM68" s="151"/>
      <c r="FN68" s="151"/>
      <c r="FO68" s="151"/>
      <c r="FP68" s="151"/>
      <c r="FQ68" s="151"/>
      <c r="FR68" s="151"/>
      <c r="FS68" s="151"/>
      <c r="FT68" s="151"/>
      <c r="FU68" s="151"/>
      <c r="FV68" s="151"/>
      <c r="FW68" s="151"/>
      <c r="FX68" s="151"/>
      <c r="FY68" s="151"/>
      <c r="FZ68" s="151"/>
      <c r="GA68" s="151"/>
      <c r="GB68" s="151"/>
      <c r="GC68" s="151"/>
      <c r="GD68" s="151"/>
      <c r="GE68" s="151"/>
      <c r="GF68" s="151"/>
      <c r="GG68" s="151"/>
      <c r="GH68" s="151"/>
      <c r="GI68" s="151"/>
      <c r="GJ68" s="151"/>
      <c r="GK68" s="151"/>
      <c r="GN68" s="112"/>
      <c r="GO68" s="112"/>
      <c r="GP68" s="112"/>
      <c r="GQ68" s="112"/>
      <c r="GR68" s="112"/>
      <c r="GS68" s="112"/>
      <c r="GT68" s="112"/>
      <c r="GU68" s="112"/>
      <c r="GV68" s="112"/>
      <c r="GW68" s="112"/>
      <c r="GX68" s="112"/>
      <c r="GY68" s="112"/>
      <c r="GZ68" s="112"/>
      <c r="HA68" s="112"/>
      <c r="HB68" s="112"/>
      <c r="HC68" s="112"/>
      <c r="HD68" s="112"/>
      <c r="HE68" s="112"/>
      <c r="HF68" s="112"/>
      <c r="HG68" s="112"/>
      <c r="HH68" s="112"/>
      <c r="HI68" s="112"/>
      <c r="HJ68" s="112"/>
      <c r="HK68" s="112"/>
      <c r="HL68" s="112"/>
      <c r="HM68" s="112"/>
      <c r="HN68" s="112"/>
      <c r="HO68" s="112"/>
      <c r="HP68" s="112"/>
      <c r="HQ68" s="112"/>
      <c r="HR68" s="112"/>
      <c r="HS68" s="112"/>
      <c r="HT68" s="112"/>
      <c r="HU68" s="112"/>
      <c r="HV68" s="112"/>
      <c r="HW68" s="112"/>
      <c r="HX68" s="112"/>
      <c r="HY68" s="112"/>
      <c r="HZ68" s="112"/>
      <c r="IA68" s="112"/>
      <c r="IB68" s="112"/>
      <c r="IC68" s="112"/>
      <c r="ID68" s="112"/>
      <c r="IE68" s="112"/>
      <c r="IF68" s="112"/>
      <c r="IG68" s="112"/>
      <c r="IH68" s="112"/>
      <c r="II68" s="112"/>
      <c r="IJ68" s="112"/>
      <c r="IK68" s="112"/>
      <c r="IL68" s="112"/>
      <c r="IM68" s="112"/>
      <c r="IN68" s="112"/>
      <c r="IO68" s="112"/>
      <c r="IP68" s="112"/>
      <c r="IQ68" s="112"/>
      <c r="IR68" s="112"/>
      <c r="IS68" s="112"/>
      <c r="IT68" s="112"/>
      <c r="IU68" s="112"/>
    </row>
    <row r="69" spans="2:255" s="107" customFormat="1" ht="15.75" x14ac:dyDescent="0.25">
      <c r="B69" s="146"/>
      <c r="C69" s="146"/>
      <c r="D69" s="146"/>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D69" s="151"/>
      <c r="EE69" s="151"/>
      <c r="EF69" s="151"/>
      <c r="EG69" s="151"/>
      <c r="EH69" s="151"/>
      <c r="EI69" s="151"/>
      <c r="EJ69" s="151"/>
      <c r="EK69" s="151"/>
      <c r="EL69" s="151"/>
      <c r="EM69" s="151"/>
      <c r="EN69" s="151"/>
      <c r="EO69" s="151"/>
      <c r="EP69" s="151"/>
      <c r="EQ69" s="151"/>
      <c r="ER69" s="151"/>
      <c r="ES69" s="151"/>
      <c r="ET69" s="151"/>
      <c r="EU69" s="151"/>
      <c r="EV69" s="151"/>
      <c r="EW69" s="151"/>
      <c r="EX69" s="151"/>
      <c r="EY69" s="151"/>
      <c r="EZ69" s="151"/>
      <c r="FA69" s="151"/>
      <c r="FB69" s="151"/>
      <c r="FC69" s="151"/>
      <c r="FD69" s="151"/>
      <c r="FE69" s="151"/>
      <c r="FF69" s="151"/>
      <c r="FG69" s="151"/>
      <c r="FH69" s="151"/>
      <c r="FI69" s="151"/>
      <c r="FJ69" s="151"/>
      <c r="FK69" s="151"/>
      <c r="FL69" s="151"/>
      <c r="FM69" s="151"/>
      <c r="FN69" s="151"/>
      <c r="FO69" s="151"/>
      <c r="FP69" s="151"/>
      <c r="FQ69" s="151"/>
      <c r="FR69" s="151"/>
      <c r="FS69" s="151"/>
      <c r="FT69" s="151"/>
      <c r="FU69" s="151"/>
      <c r="FV69" s="151"/>
      <c r="FW69" s="151"/>
      <c r="FX69" s="151"/>
      <c r="FY69" s="151"/>
      <c r="FZ69" s="151"/>
      <c r="GA69" s="151"/>
      <c r="GB69" s="151"/>
      <c r="GC69" s="151"/>
      <c r="GD69" s="151"/>
      <c r="GE69" s="151"/>
      <c r="GF69" s="151"/>
      <c r="GG69" s="151"/>
      <c r="GH69" s="151"/>
      <c r="GI69" s="151"/>
      <c r="GJ69" s="151"/>
      <c r="GK69" s="151"/>
      <c r="GN69" s="112"/>
      <c r="GO69" s="112"/>
      <c r="GP69" s="112"/>
      <c r="GQ69" s="112"/>
      <c r="GR69" s="112"/>
      <c r="GS69" s="112"/>
      <c r="GT69" s="112"/>
      <c r="GU69" s="112"/>
      <c r="GV69" s="112"/>
      <c r="GW69" s="112"/>
      <c r="GX69" s="112"/>
      <c r="GY69" s="112"/>
      <c r="GZ69" s="112"/>
      <c r="HA69" s="112"/>
      <c r="HB69" s="112"/>
      <c r="HC69" s="112"/>
      <c r="HD69" s="112"/>
      <c r="HE69" s="112"/>
      <c r="HF69" s="112"/>
      <c r="HG69" s="112"/>
      <c r="HH69" s="112"/>
      <c r="HI69" s="112"/>
      <c r="HJ69" s="112"/>
      <c r="HK69" s="112"/>
      <c r="HL69" s="112"/>
      <c r="HM69" s="112"/>
      <c r="HN69" s="112"/>
      <c r="HO69" s="112"/>
      <c r="HP69" s="112"/>
      <c r="HQ69" s="112"/>
      <c r="HR69" s="112"/>
      <c r="HS69" s="112"/>
      <c r="HT69" s="112"/>
      <c r="HU69" s="112"/>
      <c r="HV69" s="112"/>
      <c r="HW69" s="112"/>
      <c r="HX69" s="112"/>
      <c r="HY69" s="112"/>
      <c r="HZ69" s="112"/>
      <c r="IA69" s="112"/>
      <c r="IB69" s="112"/>
      <c r="IC69" s="112"/>
      <c r="ID69" s="112"/>
      <c r="IE69" s="112"/>
      <c r="IF69" s="112"/>
      <c r="IG69" s="112"/>
      <c r="IH69" s="112"/>
      <c r="II69" s="112"/>
      <c r="IJ69" s="112"/>
      <c r="IK69" s="112"/>
      <c r="IL69" s="112"/>
      <c r="IM69" s="112"/>
      <c r="IN69" s="112"/>
      <c r="IO69" s="112"/>
      <c r="IP69" s="112"/>
      <c r="IQ69" s="112"/>
      <c r="IR69" s="112"/>
      <c r="IS69" s="112"/>
      <c r="IT69" s="112"/>
      <c r="IU69" s="112"/>
    </row>
    <row r="70" spans="2:255" s="107" customFormat="1" ht="15.75" x14ac:dyDescent="0.25">
      <c r="B70" s="147"/>
      <c r="C70" s="147"/>
      <c r="D70" s="147"/>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U70" s="112"/>
      <c r="BV70" s="112"/>
      <c r="BW70" s="112"/>
      <c r="BX70" s="112"/>
      <c r="BY70" s="112"/>
      <c r="BZ70" s="112"/>
      <c r="CA70" s="112"/>
      <c r="CB70" s="112"/>
      <c r="CC70" s="112"/>
      <c r="CD70" s="112"/>
      <c r="CE70" s="112"/>
      <c r="CF70" s="112"/>
      <c r="CG70" s="112"/>
      <c r="CH70" s="112"/>
      <c r="CI70" s="112"/>
      <c r="CJ70" s="112"/>
      <c r="CK70" s="112"/>
      <c r="CL70" s="112"/>
      <c r="CM70" s="112"/>
      <c r="CN70" s="112"/>
      <c r="CO70" s="112"/>
      <c r="CP70" s="112"/>
      <c r="CQ70" s="112"/>
      <c r="CR70" s="112"/>
      <c r="CS70" s="112"/>
      <c r="CT70" s="112"/>
      <c r="CU70" s="112"/>
      <c r="CV70" s="112"/>
      <c r="CW70" s="112"/>
      <c r="CX70" s="112"/>
      <c r="CY70" s="112"/>
      <c r="CZ70" s="112"/>
      <c r="DA70" s="112"/>
      <c r="DB70" s="112"/>
      <c r="DC70" s="112"/>
      <c r="DD70" s="112"/>
      <c r="DE70" s="112"/>
      <c r="DF70" s="112"/>
      <c r="DG70" s="112"/>
      <c r="DH70" s="112"/>
      <c r="DI70" s="112"/>
      <c r="DJ70" s="112"/>
      <c r="DK70" s="112"/>
      <c r="DL70" s="112"/>
      <c r="DM70" s="112"/>
      <c r="DN70" s="112"/>
      <c r="DO70" s="112"/>
      <c r="DP70" s="112"/>
      <c r="DQ70" s="112"/>
      <c r="DR70" s="112"/>
      <c r="DS70" s="112"/>
      <c r="DT70" s="112"/>
      <c r="DU70" s="112"/>
      <c r="DV70" s="112"/>
      <c r="DW70" s="112"/>
      <c r="DX70" s="112"/>
      <c r="DY70" s="112"/>
      <c r="DZ70" s="112"/>
      <c r="EA70" s="112"/>
      <c r="EB70" s="112"/>
      <c r="ED70" s="151"/>
      <c r="EE70" s="151"/>
      <c r="EF70" s="151"/>
      <c r="EG70" s="151"/>
      <c r="EH70" s="151"/>
      <c r="EI70" s="151"/>
      <c r="EJ70" s="151"/>
      <c r="EK70" s="151"/>
      <c r="EL70" s="151"/>
      <c r="EM70" s="151"/>
      <c r="EN70" s="151"/>
      <c r="EO70" s="151"/>
      <c r="EP70" s="151"/>
      <c r="EQ70" s="151"/>
      <c r="ER70" s="151"/>
      <c r="ES70" s="151"/>
      <c r="ET70" s="151"/>
      <c r="EU70" s="151"/>
      <c r="EV70" s="151"/>
      <c r="EW70" s="151"/>
      <c r="EX70" s="151"/>
      <c r="EY70" s="151"/>
      <c r="EZ70" s="151"/>
      <c r="FA70" s="151"/>
      <c r="FB70" s="151"/>
      <c r="FC70" s="151"/>
      <c r="FD70" s="151"/>
      <c r="FE70" s="151"/>
      <c r="FF70" s="151"/>
      <c r="FG70" s="151"/>
      <c r="FH70" s="151"/>
      <c r="FI70" s="151"/>
      <c r="FJ70" s="151"/>
      <c r="FK70" s="151"/>
      <c r="FL70" s="151"/>
      <c r="FM70" s="151"/>
      <c r="FN70" s="151"/>
      <c r="FO70" s="151"/>
      <c r="FP70" s="151"/>
      <c r="FQ70" s="151"/>
      <c r="FR70" s="151"/>
      <c r="FS70" s="151"/>
      <c r="FT70" s="151"/>
      <c r="FU70" s="151"/>
      <c r="FV70" s="151"/>
      <c r="FW70" s="151"/>
      <c r="FX70" s="151"/>
      <c r="FY70" s="151"/>
      <c r="FZ70" s="151"/>
      <c r="GA70" s="151"/>
      <c r="GB70" s="151"/>
      <c r="GC70" s="151"/>
      <c r="GD70" s="151"/>
      <c r="GE70" s="151"/>
      <c r="GF70" s="151"/>
      <c r="GG70" s="151"/>
      <c r="GH70" s="151"/>
      <c r="GI70" s="151"/>
      <c r="GJ70" s="151"/>
      <c r="GK70" s="151"/>
      <c r="GN70" s="112"/>
      <c r="GO70" s="112"/>
      <c r="GP70" s="112"/>
      <c r="GQ70" s="112"/>
      <c r="GR70" s="112"/>
      <c r="GS70" s="112"/>
      <c r="GT70" s="112"/>
      <c r="GU70" s="112"/>
      <c r="GV70" s="112"/>
      <c r="GW70" s="112"/>
      <c r="GX70" s="112"/>
      <c r="GY70" s="112"/>
      <c r="GZ70" s="112"/>
      <c r="HA70" s="112"/>
      <c r="HB70" s="112"/>
      <c r="HC70" s="112"/>
      <c r="HD70" s="112"/>
      <c r="HE70" s="112"/>
      <c r="HF70" s="112"/>
      <c r="HG70" s="112"/>
      <c r="HH70" s="112"/>
      <c r="HI70" s="112"/>
      <c r="HJ70" s="112"/>
      <c r="HK70" s="112"/>
      <c r="HL70" s="112"/>
      <c r="HM70" s="112"/>
      <c r="HN70" s="112"/>
      <c r="HO70" s="112"/>
      <c r="HP70" s="112"/>
      <c r="HQ70" s="112"/>
      <c r="HR70" s="112"/>
      <c r="HS70" s="112"/>
      <c r="HT70" s="112"/>
      <c r="HU70" s="112"/>
      <c r="HV70" s="112"/>
      <c r="HW70" s="112"/>
      <c r="HX70" s="112"/>
      <c r="HY70" s="112"/>
      <c r="HZ70" s="112"/>
      <c r="IA70" s="112"/>
      <c r="IB70" s="112"/>
      <c r="IC70" s="112"/>
      <c r="ID70" s="112"/>
      <c r="IE70" s="112"/>
      <c r="IF70" s="112"/>
      <c r="IG70" s="112"/>
      <c r="IH70" s="112"/>
      <c r="II70" s="112"/>
      <c r="IJ70" s="112"/>
      <c r="IK70" s="112"/>
      <c r="IL70" s="112"/>
      <c r="IM70" s="112"/>
      <c r="IN70" s="112"/>
      <c r="IO70" s="112"/>
      <c r="IP70" s="112"/>
      <c r="IQ70" s="112"/>
      <c r="IR70" s="112"/>
      <c r="IS70" s="112"/>
      <c r="IT70" s="112"/>
      <c r="IU70" s="112"/>
    </row>
    <row r="71" spans="2:255" s="107" customFormat="1" ht="15.75" x14ac:dyDescent="0.25">
      <c r="B71" s="147"/>
      <c r="C71" s="147"/>
      <c r="D71" s="147"/>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U71" s="112"/>
      <c r="BV71" s="112"/>
      <c r="BW71" s="112"/>
      <c r="BX71" s="112"/>
      <c r="BY71" s="112"/>
      <c r="BZ71" s="112"/>
      <c r="CA71" s="112"/>
      <c r="CB71" s="112"/>
      <c r="CC71" s="112"/>
      <c r="CD71" s="112"/>
      <c r="CE71" s="112"/>
      <c r="CF71" s="112"/>
      <c r="CG71" s="112"/>
      <c r="CH71" s="112"/>
      <c r="CI71" s="112"/>
      <c r="CJ71" s="112"/>
      <c r="CK71" s="112"/>
      <c r="CL71" s="112"/>
      <c r="CM71" s="112"/>
      <c r="CN71" s="112"/>
      <c r="CO71" s="112"/>
      <c r="CP71" s="112"/>
      <c r="CQ71" s="112"/>
      <c r="CR71" s="112"/>
      <c r="CS71" s="112"/>
      <c r="CT71" s="112"/>
      <c r="CU71" s="112"/>
      <c r="CV71" s="112"/>
      <c r="CW71" s="112"/>
      <c r="CX71" s="112"/>
      <c r="CY71" s="112"/>
      <c r="CZ71" s="112"/>
      <c r="DA71" s="112"/>
      <c r="DB71" s="112"/>
      <c r="DC71" s="112"/>
      <c r="DD71" s="112"/>
      <c r="DE71" s="112"/>
      <c r="DF71" s="112"/>
      <c r="DG71" s="112"/>
      <c r="DH71" s="112"/>
      <c r="DI71" s="112"/>
      <c r="DJ71" s="112"/>
      <c r="DK71" s="112"/>
      <c r="DL71" s="112"/>
      <c r="DM71" s="112"/>
      <c r="DN71" s="112"/>
      <c r="DO71" s="112"/>
      <c r="DP71" s="112"/>
      <c r="DQ71" s="112"/>
      <c r="DR71" s="112"/>
      <c r="DS71" s="112"/>
      <c r="DT71" s="112"/>
      <c r="DU71" s="112"/>
      <c r="DV71" s="112"/>
      <c r="DW71" s="112"/>
      <c r="DX71" s="112"/>
      <c r="DY71" s="112"/>
      <c r="DZ71" s="112"/>
      <c r="EA71" s="112"/>
      <c r="EB71" s="112"/>
      <c r="ED71" s="151"/>
      <c r="EE71" s="151"/>
      <c r="EF71" s="151"/>
      <c r="EG71" s="151"/>
      <c r="EH71" s="151"/>
      <c r="EI71" s="151"/>
      <c r="EJ71" s="151"/>
      <c r="EK71" s="151"/>
      <c r="EL71" s="151"/>
      <c r="EM71" s="151"/>
      <c r="EN71" s="151"/>
      <c r="EO71" s="151"/>
      <c r="EP71" s="151"/>
      <c r="EQ71" s="151"/>
      <c r="ER71" s="151"/>
      <c r="ES71" s="151"/>
      <c r="ET71" s="151"/>
      <c r="EU71" s="151"/>
      <c r="EV71" s="151"/>
      <c r="EW71" s="151"/>
      <c r="EX71" s="151"/>
      <c r="EY71" s="151"/>
      <c r="EZ71" s="151"/>
      <c r="FA71" s="151"/>
      <c r="FB71" s="151"/>
      <c r="FC71" s="151"/>
      <c r="FD71" s="151"/>
      <c r="FE71" s="151"/>
      <c r="FF71" s="151"/>
      <c r="FG71" s="151"/>
      <c r="FH71" s="151"/>
      <c r="FI71" s="151"/>
      <c r="FJ71" s="151"/>
      <c r="FK71" s="151"/>
      <c r="FL71" s="151"/>
      <c r="FM71" s="151"/>
      <c r="FN71" s="151"/>
      <c r="FO71" s="151"/>
      <c r="FP71" s="151"/>
      <c r="FQ71" s="151"/>
      <c r="FR71" s="151"/>
      <c r="FS71" s="151"/>
      <c r="FT71" s="151"/>
      <c r="FU71" s="151"/>
      <c r="FV71" s="151"/>
      <c r="FW71" s="151"/>
      <c r="FX71" s="151"/>
      <c r="FY71" s="151"/>
      <c r="FZ71" s="151"/>
      <c r="GA71" s="151"/>
      <c r="GB71" s="151"/>
      <c r="GC71" s="151"/>
      <c r="GD71" s="151"/>
      <c r="GE71" s="151"/>
      <c r="GF71" s="151"/>
      <c r="GG71" s="151"/>
      <c r="GH71" s="151"/>
      <c r="GI71" s="151"/>
      <c r="GJ71" s="151"/>
      <c r="GK71" s="151"/>
      <c r="GN71" s="112"/>
      <c r="GO71" s="112"/>
      <c r="GP71" s="112"/>
      <c r="GQ71" s="112"/>
      <c r="GR71" s="112"/>
      <c r="GS71" s="112"/>
      <c r="GT71" s="112"/>
      <c r="GU71" s="112"/>
      <c r="GV71" s="112"/>
      <c r="GW71" s="112"/>
      <c r="GX71" s="112"/>
      <c r="GY71" s="112"/>
      <c r="GZ71" s="112"/>
      <c r="HA71" s="112"/>
      <c r="HB71" s="112"/>
      <c r="HC71" s="112"/>
      <c r="HD71" s="112"/>
      <c r="HE71" s="112"/>
      <c r="HF71" s="112"/>
      <c r="HG71" s="112"/>
      <c r="HH71" s="112"/>
      <c r="HI71" s="112"/>
      <c r="HJ71" s="112"/>
      <c r="HK71" s="112"/>
      <c r="HL71" s="112"/>
      <c r="HM71" s="112"/>
      <c r="HN71" s="112"/>
      <c r="HO71" s="112"/>
      <c r="HP71" s="112"/>
      <c r="HQ71" s="112"/>
      <c r="HR71" s="112"/>
      <c r="HS71" s="112"/>
      <c r="HT71" s="112"/>
      <c r="HU71" s="112"/>
      <c r="HV71" s="112"/>
      <c r="HW71" s="112"/>
      <c r="HX71" s="112"/>
      <c r="HY71" s="112"/>
      <c r="HZ71" s="112"/>
      <c r="IA71" s="112"/>
      <c r="IB71" s="112"/>
      <c r="IC71" s="112"/>
      <c r="ID71" s="112"/>
      <c r="IE71" s="112"/>
      <c r="IF71" s="112"/>
      <c r="IG71" s="112"/>
      <c r="IH71" s="112"/>
      <c r="II71" s="112"/>
      <c r="IJ71" s="112"/>
      <c r="IK71" s="112"/>
      <c r="IL71" s="112"/>
      <c r="IM71" s="112"/>
      <c r="IN71" s="112"/>
      <c r="IO71" s="112"/>
      <c r="IP71" s="112"/>
      <c r="IQ71" s="112"/>
      <c r="IR71" s="112"/>
      <c r="IS71" s="112"/>
      <c r="IT71" s="112"/>
      <c r="IU71" s="112"/>
    </row>
    <row r="72" spans="2:255" s="107" customFormat="1" ht="15.75" x14ac:dyDescent="0.25">
      <c r="B72" s="147"/>
      <c r="C72" s="147"/>
      <c r="D72" s="147"/>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U72" s="112"/>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2"/>
      <c r="CV72" s="112"/>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D72" s="151"/>
      <c r="EE72" s="151"/>
      <c r="EF72" s="151"/>
      <c r="EG72" s="151"/>
      <c r="EH72" s="151"/>
      <c r="EI72" s="151"/>
      <c r="EJ72" s="151"/>
      <c r="EK72" s="151"/>
      <c r="EL72" s="151"/>
      <c r="EM72" s="151"/>
      <c r="EN72" s="151"/>
      <c r="EO72" s="151"/>
      <c r="EP72" s="151"/>
      <c r="EQ72" s="151"/>
      <c r="ER72" s="151"/>
      <c r="ES72" s="151"/>
      <c r="ET72" s="151"/>
      <c r="EU72" s="151"/>
      <c r="EV72" s="151"/>
      <c r="EW72" s="151"/>
      <c r="EX72" s="151"/>
      <c r="EY72" s="151"/>
      <c r="EZ72" s="151"/>
      <c r="FA72" s="151"/>
      <c r="FB72" s="151"/>
      <c r="FC72" s="151"/>
      <c r="FD72" s="151"/>
      <c r="FE72" s="151"/>
      <c r="FF72" s="151"/>
      <c r="FG72" s="151"/>
      <c r="FH72" s="151"/>
      <c r="FI72" s="151"/>
      <c r="FJ72" s="151"/>
      <c r="FK72" s="151"/>
      <c r="FL72" s="151"/>
      <c r="FM72" s="151"/>
      <c r="FN72" s="151"/>
      <c r="FO72" s="151"/>
      <c r="FP72" s="151"/>
      <c r="FQ72" s="151"/>
      <c r="FR72" s="151"/>
      <c r="FS72" s="151"/>
      <c r="FT72" s="151"/>
      <c r="FU72" s="151"/>
      <c r="FV72" s="151"/>
      <c r="FW72" s="151"/>
      <c r="FX72" s="151"/>
      <c r="FY72" s="151"/>
      <c r="FZ72" s="151"/>
      <c r="GA72" s="151"/>
      <c r="GB72" s="151"/>
      <c r="GC72" s="151"/>
      <c r="GD72" s="151"/>
      <c r="GE72" s="151"/>
      <c r="GF72" s="151"/>
      <c r="GG72" s="151"/>
      <c r="GH72" s="151"/>
      <c r="GI72" s="151"/>
      <c r="GJ72" s="151"/>
      <c r="GK72" s="151"/>
      <c r="GN72" s="112"/>
      <c r="GO72" s="112"/>
      <c r="GP72" s="112"/>
      <c r="GQ72" s="112"/>
      <c r="GR72" s="112"/>
      <c r="GS72" s="112"/>
      <c r="GT72" s="112"/>
      <c r="GU72" s="112"/>
      <c r="GV72" s="112"/>
      <c r="GW72" s="112"/>
      <c r="GX72" s="112"/>
      <c r="GY72" s="112"/>
      <c r="GZ72" s="112"/>
      <c r="HA72" s="112"/>
      <c r="HB72" s="112"/>
      <c r="HC72" s="112"/>
      <c r="HD72" s="112"/>
      <c r="HE72" s="112"/>
      <c r="HF72" s="112"/>
      <c r="HG72" s="112"/>
      <c r="HH72" s="112"/>
      <c r="HI72" s="112"/>
      <c r="HJ72" s="112"/>
      <c r="HK72" s="112"/>
      <c r="HL72" s="112"/>
      <c r="HM72" s="112"/>
      <c r="HN72" s="112"/>
      <c r="HO72" s="112"/>
      <c r="HP72" s="112"/>
      <c r="HQ72" s="112"/>
      <c r="HR72" s="112"/>
      <c r="HS72" s="112"/>
      <c r="HT72" s="112"/>
      <c r="HU72" s="112"/>
      <c r="HV72" s="112"/>
      <c r="HW72" s="112"/>
      <c r="HX72" s="112"/>
      <c r="HY72" s="112"/>
      <c r="HZ72" s="112"/>
      <c r="IA72" s="112"/>
      <c r="IB72" s="112"/>
      <c r="IC72" s="112"/>
      <c r="ID72" s="112"/>
      <c r="IE72" s="112"/>
      <c r="IF72" s="112"/>
      <c r="IG72" s="112"/>
      <c r="IH72" s="112"/>
      <c r="II72" s="112"/>
      <c r="IJ72" s="112"/>
      <c r="IK72" s="112"/>
      <c r="IL72" s="112"/>
      <c r="IM72" s="112"/>
      <c r="IN72" s="112"/>
      <c r="IO72" s="112"/>
      <c r="IP72" s="112"/>
      <c r="IQ72" s="112"/>
      <c r="IR72" s="112"/>
      <c r="IS72" s="112"/>
      <c r="IT72" s="112"/>
      <c r="IU72" s="112"/>
    </row>
    <row r="73" spans="2:255" s="107" customFormat="1" ht="15.75" x14ac:dyDescent="0.25">
      <c r="B73" s="147"/>
      <c r="C73" s="147"/>
      <c r="D73" s="147"/>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D73" s="151"/>
      <c r="EE73" s="151"/>
      <c r="EF73" s="151"/>
      <c r="EG73" s="151"/>
      <c r="EH73" s="151"/>
      <c r="EI73" s="151"/>
      <c r="EJ73" s="151"/>
      <c r="EK73" s="151"/>
      <c r="EL73" s="151"/>
      <c r="EM73" s="151"/>
      <c r="EN73" s="151"/>
      <c r="EO73" s="151"/>
      <c r="EP73" s="151"/>
      <c r="EQ73" s="151"/>
      <c r="ER73" s="151"/>
      <c r="ES73" s="151"/>
      <c r="ET73" s="151"/>
      <c r="EU73" s="151"/>
      <c r="EV73" s="151"/>
      <c r="EW73" s="151"/>
      <c r="EX73" s="151"/>
      <c r="EY73" s="151"/>
      <c r="EZ73" s="151"/>
      <c r="FA73" s="151"/>
      <c r="FB73" s="151"/>
      <c r="FC73" s="151"/>
      <c r="FD73" s="151"/>
      <c r="FE73" s="151"/>
      <c r="FF73" s="151"/>
      <c r="FG73" s="151"/>
      <c r="FH73" s="151"/>
      <c r="FI73" s="151"/>
      <c r="FJ73" s="151"/>
      <c r="FK73" s="151"/>
      <c r="FL73" s="151"/>
      <c r="FM73" s="151"/>
      <c r="FN73" s="151"/>
      <c r="FO73" s="151"/>
      <c r="FP73" s="151"/>
      <c r="FQ73" s="151"/>
      <c r="FR73" s="151"/>
      <c r="FS73" s="151"/>
      <c r="FT73" s="151"/>
      <c r="FU73" s="151"/>
      <c r="FV73" s="151"/>
      <c r="FW73" s="151"/>
      <c r="FX73" s="151"/>
      <c r="FY73" s="151"/>
      <c r="FZ73" s="151"/>
      <c r="GA73" s="151"/>
      <c r="GB73" s="151"/>
      <c r="GC73" s="151"/>
      <c r="GD73" s="151"/>
      <c r="GE73" s="151"/>
      <c r="GF73" s="151"/>
      <c r="GG73" s="151"/>
      <c r="GH73" s="151"/>
      <c r="GI73" s="151"/>
      <c r="GJ73" s="151"/>
      <c r="GK73" s="151"/>
      <c r="GN73" s="112"/>
      <c r="GO73" s="112"/>
      <c r="GP73" s="112"/>
      <c r="GQ73" s="112"/>
      <c r="GR73" s="112"/>
      <c r="GS73" s="112"/>
      <c r="GT73" s="112"/>
      <c r="GU73" s="112"/>
      <c r="GV73" s="112"/>
      <c r="GW73" s="112"/>
      <c r="GX73" s="112"/>
      <c r="GY73" s="112"/>
      <c r="GZ73" s="112"/>
      <c r="HA73" s="112"/>
      <c r="HB73" s="112"/>
      <c r="HC73" s="112"/>
      <c r="HD73" s="112"/>
      <c r="HE73" s="112"/>
      <c r="HF73" s="112"/>
      <c r="HG73" s="112"/>
      <c r="HH73" s="112"/>
      <c r="HI73" s="112"/>
      <c r="HJ73" s="112"/>
      <c r="HK73" s="112"/>
      <c r="HL73" s="112"/>
      <c r="HM73" s="112"/>
      <c r="HN73" s="112"/>
      <c r="HO73" s="112"/>
      <c r="HP73" s="112"/>
      <c r="HQ73" s="112"/>
      <c r="HR73" s="112"/>
      <c r="HS73" s="112"/>
      <c r="HT73" s="112"/>
      <c r="HU73" s="112"/>
      <c r="HV73" s="112"/>
      <c r="HW73" s="112"/>
      <c r="HX73" s="112"/>
      <c r="HY73" s="112"/>
      <c r="HZ73" s="112"/>
      <c r="IA73" s="112"/>
      <c r="IB73" s="112"/>
      <c r="IC73" s="112"/>
      <c r="ID73" s="112"/>
      <c r="IE73" s="112"/>
      <c r="IF73" s="112"/>
      <c r="IG73" s="112"/>
      <c r="IH73" s="112"/>
      <c r="II73" s="112"/>
      <c r="IJ73" s="112"/>
      <c r="IK73" s="112"/>
      <c r="IL73" s="112"/>
      <c r="IM73" s="112"/>
      <c r="IN73" s="112"/>
      <c r="IO73" s="112"/>
      <c r="IP73" s="112"/>
      <c r="IQ73" s="112"/>
      <c r="IR73" s="112"/>
      <c r="IS73" s="112"/>
      <c r="IT73" s="112"/>
      <c r="IU73" s="112"/>
    </row>
    <row r="74" spans="2:255" s="107" customFormat="1" ht="15.75" x14ac:dyDescent="0.25">
      <c r="B74" s="147"/>
      <c r="C74" s="147"/>
      <c r="D74" s="147"/>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U74" s="112"/>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D74" s="151"/>
      <c r="EE74" s="151"/>
      <c r="EF74" s="151"/>
      <c r="EG74" s="151"/>
      <c r="EH74" s="151"/>
      <c r="EI74" s="151"/>
      <c r="EJ74" s="151"/>
      <c r="EK74" s="151"/>
      <c r="EL74" s="151"/>
      <c r="EM74" s="151"/>
      <c r="EN74" s="151"/>
      <c r="EO74" s="151"/>
      <c r="EP74" s="151"/>
      <c r="EQ74" s="151"/>
      <c r="ER74" s="151"/>
      <c r="ES74" s="151"/>
      <c r="ET74" s="151"/>
      <c r="EU74" s="151"/>
      <c r="EV74" s="151"/>
      <c r="EW74" s="151"/>
      <c r="EX74" s="151"/>
      <c r="EY74" s="151"/>
      <c r="EZ74" s="151"/>
      <c r="FA74" s="151"/>
      <c r="FB74" s="151"/>
      <c r="FC74" s="151"/>
      <c r="FD74" s="151"/>
      <c r="FE74" s="151"/>
      <c r="FF74" s="151"/>
      <c r="FG74" s="151"/>
      <c r="FH74" s="151"/>
      <c r="FI74" s="151"/>
      <c r="FJ74" s="151"/>
      <c r="FK74" s="151"/>
      <c r="FL74" s="151"/>
      <c r="FM74" s="151"/>
      <c r="FN74" s="151"/>
      <c r="FO74" s="151"/>
      <c r="FP74" s="151"/>
      <c r="FQ74" s="151"/>
      <c r="FR74" s="151"/>
      <c r="FS74" s="151"/>
      <c r="FT74" s="151"/>
      <c r="FU74" s="151"/>
      <c r="FV74" s="151"/>
      <c r="FW74" s="151"/>
      <c r="FX74" s="151"/>
      <c r="FY74" s="151"/>
      <c r="FZ74" s="151"/>
      <c r="GA74" s="151"/>
      <c r="GB74" s="151"/>
      <c r="GC74" s="151"/>
      <c r="GD74" s="151"/>
      <c r="GE74" s="151"/>
      <c r="GF74" s="151"/>
      <c r="GG74" s="151"/>
      <c r="GH74" s="151"/>
      <c r="GI74" s="151"/>
      <c r="GJ74" s="151"/>
      <c r="GK74" s="151"/>
      <c r="GN74" s="112"/>
      <c r="GO74" s="112"/>
      <c r="GP74" s="112"/>
      <c r="GQ74" s="112"/>
      <c r="GR74" s="112"/>
      <c r="GS74" s="112"/>
      <c r="GT74" s="112"/>
      <c r="GU74" s="112"/>
      <c r="GV74" s="112"/>
      <c r="GW74" s="112"/>
      <c r="GX74" s="112"/>
      <c r="GY74" s="112"/>
      <c r="GZ74" s="112"/>
      <c r="HA74" s="112"/>
      <c r="HB74" s="112"/>
      <c r="HC74" s="112"/>
      <c r="HD74" s="112"/>
      <c r="HE74" s="112"/>
      <c r="HF74" s="112"/>
      <c r="HG74" s="112"/>
      <c r="HH74" s="112"/>
      <c r="HI74" s="112"/>
      <c r="HJ74" s="112"/>
      <c r="HK74" s="112"/>
      <c r="HL74" s="112"/>
      <c r="HM74" s="112"/>
      <c r="HN74" s="112"/>
      <c r="HO74" s="112"/>
      <c r="HP74" s="112"/>
      <c r="HQ74" s="112"/>
      <c r="HR74" s="112"/>
      <c r="HS74" s="112"/>
      <c r="HT74" s="112"/>
      <c r="HU74" s="112"/>
      <c r="HV74" s="112"/>
      <c r="HW74" s="112"/>
      <c r="HX74" s="112"/>
      <c r="HY74" s="112"/>
      <c r="HZ74" s="112"/>
      <c r="IA74" s="112"/>
      <c r="IB74" s="112"/>
      <c r="IC74" s="112"/>
      <c r="ID74" s="112"/>
      <c r="IE74" s="112"/>
      <c r="IF74" s="112"/>
      <c r="IG74" s="112"/>
      <c r="IH74" s="112"/>
      <c r="II74" s="112"/>
      <c r="IJ74" s="112"/>
      <c r="IK74" s="112"/>
      <c r="IL74" s="112"/>
      <c r="IM74" s="112"/>
      <c r="IN74" s="112"/>
      <c r="IO74" s="112"/>
      <c r="IP74" s="112"/>
      <c r="IQ74" s="112"/>
      <c r="IR74" s="112"/>
      <c r="IS74" s="112"/>
      <c r="IT74" s="112"/>
      <c r="IU74" s="112"/>
    </row>
    <row r="75" spans="2:255" s="107" customFormat="1" ht="15.75" x14ac:dyDescent="0.25">
      <c r="B75" s="147"/>
      <c r="C75" s="147"/>
      <c r="D75" s="147"/>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D75" s="151"/>
      <c r="EE75" s="151"/>
      <c r="EF75" s="151"/>
      <c r="EG75" s="151"/>
      <c r="EH75" s="151"/>
      <c r="EI75" s="151"/>
      <c r="EJ75" s="151"/>
      <c r="EK75" s="151"/>
      <c r="EL75" s="151"/>
      <c r="EM75" s="151"/>
      <c r="EN75" s="151"/>
      <c r="EO75" s="151"/>
      <c r="EP75" s="151"/>
      <c r="EQ75" s="151"/>
      <c r="ER75" s="151"/>
      <c r="ES75" s="151"/>
      <c r="ET75" s="151"/>
      <c r="EU75" s="151"/>
      <c r="EV75" s="151"/>
      <c r="EW75" s="151"/>
      <c r="EX75" s="151"/>
      <c r="EY75" s="151"/>
      <c r="EZ75" s="151"/>
      <c r="FA75" s="151"/>
      <c r="FB75" s="151"/>
      <c r="FC75" s="151"/>
      <c r="FD75" s="151"/>
      <c r="FE75" s="151"/>
      <c r="FF75" s="151"/>
      <c r="FG75" s="151"/>
      <c r="FH75" s="151"/>
      <c r="FI75" s="151"/>
      <c r="FJ75" s="151"/>
      <c r="FK75" s="151"/>
      <c r="FL75" s="151"/>
      <c r="FM75" s="151"/>
      <c r="FN75" s="151"/>
      <c r="FO75" s="151"/>
      <c r="FP75" s="151"/>
      <c r="FQ75" s="151"/>
      <c r="FR75" s="151"/>
      <c r="FS75" s="151"/>
      <c r="FT75" s="151"/>
      <c r="FU75" s="151"/>
      <c r="FV75" s="151"/>
      <c r="FW75" s="151"/>
      <c r="FX75" s="151"/>
      <c r="FY75" s="151"/>
      <c r="FZ75" s="151"/>
      <c r="GA75" s="151"/>
      <c r="GB75" s="151"/>
      <c r="GC75" s="151"/>
      <c r="GD75" s="151"/>
      <c r="GE75" s="151"/>
      <c r="GF75" s="151"/>
      <c r="GG75" s="151"/>
      <c r="GH75" s="151"/>
      <c r="GI75" s="151"/>
      <c r="GJ75" s="151"/>
      <c r="GK75" s="151"/>
      <c r="GN75" s="112"/>
      <c r="GO75" s="112"/>
      <c r="GP75" s="112"/>
      <c r="GQ75" s="112"/>
      <c r="GR75" s="112"/>
      <c r="GS75" s="112"/>
      <c r="GT75" s="112"/>
      <c r="GU75" s="112"/>
      <c r="GV75" s="112"/>
      <c r="GW75" s="112"/>
      <c r="GX75" s="112"/>
      <c r="GY75" s="112"/>
      <c r="GZ75" s="112"/>
      <c r="HA75" s="112"/>
      <c r="HB75" s="112"/>
      <c r="HC75" s="112"/>
      <c r="HD75" s="112"/>
      <c r="HE75" s="112"/>
      <c r="HF75" s="112"/>
      <c r="HG75" s="112"/>
      <c r="HH75" s="112"/>
      <c r="HI75" s="112"/>
      <c r="HJ75" s="112"/>
      <c r="HK75" s="112"/>
      <c r="HL75" s="112"/>
      <c r="HM75" s="112"/>
      <c r="HN75" s="112"/>
      <c r="HO75" s="112"/>
      <c r="HP75" s="112"/>
      <c r="HQ75" s="112"/>
      <c r="HR75" s="112"/>
      <c r="HS75" s="112"/>
      <c r="HT75" s="112"/>
      <c r="HU75" s="112"/>
      <c r="HV75" s="112"/>
      <c r="HW75" s="112"/>
      <c r="HX75" s="112"/>
      <c r="HY75" s="112"/>
      <c r="HZ75" s="112"/>
      <c r="IA75" s="112"/>
      <c r="IB75" s="112"/>
      <c r="IC75" s="112"/>
      <c r="ID75" s="112"/>
      <c r="IE75" s="112"/>
      <c r="IF75" s="112"/>
      <c r="IG75" s="112"/>
      <c r="IH75" s="112"/>
      <c r="II75" s="112"/>
      <c r="IJ75" s="112"/>
      <c r="IK75" s="112"/>
      <c r="IL75" s="112"/>
      <c r="IM75" s="112"/>
      <c r="IN75" s="112"/>
      <c r="IO75" s="112"/>
      <c r="IP75" s="112"/>
      <c r="IQ75" s="112"/>
      <c r="IR75" s="112"/>
      <c r="IS75" s="112"/>
      <c r="IT75" s="112"/>
      <c r="IU75" s="112"/>
    </row>
    <row r="76" spans="2:255" s="107" customFormat="1" ht="15.75" x14ac:dyDescent="0.25">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c r="DN76" s="112"/>
      <c r="DO76" s="112"/>
      <c r="DP76" s="112"/>
      <c r="DQ76" s="112"/>
      <c r="DR76" s="112"/>
      <c r="DS76" s="112"/>
      <c r="DT76" s="112"/>
      <c r="DU76" s="112"/>
      <c r="DV76" s="112"/>
      <c r="DW76" s="112"/>
      <c r="DX76" s="112"/>
      <c r="DY76" s="112"/>
      <c r="DZ76" s="112"/>
      <c r="EA76" s="112"/>
      <c r="EB76" s="112"/>
      <c r="ED76" s="151"/>
      <c r="EE76" s="151"/>
      <c r="EF76" s="151"/>
      <c r="EG76" s="151"/>
      <c r="EH76" s="151"/>
      <c r="EI76" s="151"/>
      <c r="EJ76" s="151"/>
      <c r="EK76" s="151"/>
      <c r="EL76" s="151"/>
      <c r="EM76" s="151"/>
      <c r="EN76" s="151"/>
      <c r="EO76" s="151"/>
      <c r="EP76" s="151"/>
      <c r="EQ76" s="151"/>
      <c r="ER76" s="151"/>
      <c r="ES76" s="151"/>
      <c r="ET76" s="151"/>
      <c r="EU76" s="151"/>
      <c r="EV76" s="151"/>
      <c r="EW76" s="151"/>
      <c r="EX76" s="151"/>
      <c r="EY76" s="151"/>
      <c r="EZ76" s="151"/>
      <c r="FA76" s="151"/>
      <c r="FB76" s="151"/>
      <c r="FC76" s="151"/>
      <c r="FD76" s="151"/>
      <c r="FE76" s="151"/>
      <c r="FF76" s="151"/>
      <c r="FG76" s="151"/>
      <c r="FH76" s="151"/>
      <c r="FI76" s="151"/>
      <c r="FJ76" s="151"/>
      <c r="FK76" s="151"/>
      <c r="FL76" s="151"/>
      <c r="FM76" s="151"/>
      <c r="FN76" s="151"/>
      <c r="FO76" s="151"/>
      <c r="FP76" s="151"/>
      <c r="FQ76" s="151"/>
      <c r="FR76" s="151"/>
      <c r="FS76" s="151"/>
      <c r="FT76" s="151"/>
      <c r="FU76" s="151"/>
      <c r="FV76" s="151"/>
      <c r="FW76" s="151"/>
      <c r="FX76" s="151"/>
      <c r="FY76" s="151"/>
      <c r="FZ76" s="151"/>
      <c r="GA76" s="151"/>
      <c r="GB76" s="151"/>
      <c r="GC76" s="151"/>
      <c r="GD76" s="151"/>
      <c r="GE76" s="151"/>
      <c r="GF76" s="151"/>
      <c r="GG76" s="151"/>
      <c r="GH76" s="151"/>
      <c r="GI76" s="151"/>
      <c r="GJ76" s="151"/>
      <c r="GK76" s="151"/>
      <c r="GN76" s="112"/>
      <c r="GO76" s="112"/>
      <c r="GP76" s="112"/>
      <c r="GQ76" s="112"/>
      <c r="GR76" s="112"/>
      <c r="GS76" s="112"/>
      <c r="GT76" s="112"/>
      <c r="GU76" s="112"/>
      <c r="GV76" s="112"/>
      <c r="GW76" s="112"/>
      <c r="GX76" s="112"/>
      <c r="GY76" s="112"/>
      <c r="GZ76" s="112"/>
      <c r="HA76" s="112"/>
      <c r="HB76" s="112"/>
      <c r="HC76" s="112"/>
      <c r="HD76" s="112"/>
      <c r="HE76" s="112"/>
      <c r="HF76" s="112"/>
      <c r="HG76" s="112"/>
      <c r="HH76" s="112"/>
      <c r="HI76" s="112"/>
      <c r="HJ76" s="112"/>
      <c r="HK76" s="112"/>
      <c r="HL76" s="112"/>
      <c r="HM76" s="112"/>
      <c r="HN76" s="112"/>
      <c r="HO76" s="112"/>
      <c r="HP76" s="112"/>
      <c r="HQ76" s="112"/>
      <c r="HR76" s="112"/>
      <c r="HS76" s="112"/>
      <c r="HT76" s="112"/>
      <c r="HU76" s="112"/>
      <c r="HV76" s="112"/>
      <c r="HW76" s="112"/>
      <c r="HX76" s="112"/>
      <c r="HY76" s="112"/>
      <c r="HZ76" s="112"/>
      <c r="IA76" s="112"/>
      <c r="IB76" s="112"/>
      <c r="IC76" s="112"/>
      <c r="ID76" s="112"/>
      <c r="IE76" s="112"/>
      <c r="IF76" s="112"/>
      <c r="IG76" s="112"/>
      <c r="IH76" s="112"/>
      <c r="II76" s="112"/>
      <c r="IJ76" s="112"/>
      <c r="IK76" s="112"/>
      <c r="IL76" s="112"/>
      <c r="IM76" s="112"/>
      <c r="IN76" s="112"/>
      <c r="IO76" s="112"/>
      <c r="IP76" s="112"/>
      <c r="IQ76" s="112"/>
      <c r="IR76" s="112"/>
      <c r="IS76" s="112"/>
      <c r="IT76" s="112"/>
      <c r="IU76" s="112"/>
    </row>
    <row r="77" spans="2:255" s="107" customFormat="1" ht="15.75" x14ac:dyDescent="0.25">
      <c r="B77" s="108"/>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c r="DU77" s="112"/>
      <c r="DV77" s="112"/>
      <c r="DW77" s="112"/>
      <c r="DX77" s="112"/>
      <c r="DY77" s="112"/>
      <c r="DZ77" s="112"/>
      <c r="EA77" s="112"/>
      <c r="EB77" s="112"/>
      <c r="ED77" s="151"/>
      <c r="EE77" s="151"/>
      <c r="EF77" s="151"/>
      <c r="EG77" s="151"/>
      <c r="EH77" s="151"/>
      <c r="EI77" s="151"/>
      <c r="EJ77" s="151"/>
      <c r="EK77" s="151"/>
      <c r="EL77" s="151"/>
      <c r="EM77" s="151"/>
      <c r="EN77" s="151"/>
      <c r="EO77" s="151"/>
      <c r="EP77" s="151"/>
      <c r="EQ77" s="151"/>
      <c r="ER77" s="151"/>
      <c r="ES77" s="151"/>
      <c r="ET77" s="151"/>
      <c r="EU77" s="151"/>
      <c r="EV77" s="151"/>
      <c r="EW77" s="151"/>
      <c r="EX77" s="151"/>
      <c r="EY77" s="151"/>
      <c r="EZ77" s="151"/>
      <c r="FA77" s="151"/>
      <c r="FB77" s="151"/>
      <c r="FC77" s="151"/>
      <c r="FD77" s="151"/>
      <c r="FE77" s="151"/>
      <c r="FF77" s="151"/>
      <c r="FG77" s="151"/>
      <c r="FH77" s="151"/>
      <c r="FI77" s="151"/>
      <c r="FJ77" s="151"/>
      <c r="FK77" s="151"/>
      <c r="FL77" s="151"/>
      <c r="FM77" s="151"/>
      <c r="FN77" s="151"/>
      <c r="FO77" s="151"/>
      <c r="FP77" s="151"/>
      <c r="FQ77" s="151"/>
      <c r="FR77" s="151"/>
      <c r="FS77" s="151"/>
      <c r="FT77" s="151"/>
      <c r="FU77" s="151"/>
      <c r="FV77" s="151"/>
      <c r="FW77" s="151"/>
      <c r="FX77" s="151"/>
      <c r="FY77" s="151"/>
      <c r="FZ77" s="151"/>
      <c r="GA77" s="151"/>
      <c r="GB77" s="151"/>
      <c r="GC77" s="151"/>
      <c r="GD77" s="151"/>
      <c r="GE77" s="151"/>
      <c r="GF77" s="151"/>
      <c r="GG77" s="151"/>
      <c r="GH77" s="151"/>
      <c r="GI77" s="151"/>
      <c r="GJ77" s="151"/>
      <c r="GK77" s="151"/>
      <c r="GN77" s="112"/>
      <c r="GO77" s="112"/>
      <c r="GP77" s="112"/>
      <c r="GQ77" s="112"/>
      <c r="GR77" s="112"/>
      <c r="GS77" s="112"/>
      <c r="GT77" s="112"/>
      <c r="GU77" s="112"/>
      <c r="GV77" s="112"/>
      <c r="GW77" s="112"/>
      <c r="GX77" s="112"/>
      <c r="GY77" s="112"/>
      <c r="GZ77" s="112"/>
      <c r="HA77" s="112"/>
      <c r="HB77" s="112"/>
      <c r="HC77" s="112"/>
      <c r="HD77" s="112"/>
      <c r="HE77" s="112"/>
      <c r="HF77" s="112"/>
      <c r="HG77" s="112"/>
      <c r="HH77" s="112"/>
      <c r="HI77" s="112"/>
      <c r="HJ77" s="112"/>
      <c r="HK77" s="112"/>
      <c r="HL77" s="112"/>
      <c r="HM77" s="112"/>
      <c r="HN77" s="112"/>
      <c r="HO77" s="112"/>
      <c r="HP77" s="112"/>
      <c r="HQ77" s="112"/>
      <c r="HR77" s="112"/>
      <c r="HS77" s="112"/>
      <c r="HT77" s="112"/>
      <c r="HU77" s="112"/>
      <c r="HV77" s="112"/>
      <c r="HW77" s="112"/>
      <c r="HX77" s="112"/>
      <c r="HY77" s="112"/>
      <c r="HZ77" s="112"/>
      <c r="IA77" s="112"/>
      <c r="IB77" s="112"/>
      <c r="IC77" s="112"/>
      <c r="ID77" s="112"/>
      <c r="IE77" s="112"/>
      <c r="IF77" s="112"/>
      <c r="IG77" s="112"/>
      <c r="IH77" s="112"/>
      <c r="II77" s="112"/>
      <c r="IJ77" s="112"/>
      <c r="IK77" s="112"/>
      <c r="IL77" s="112"/>
      <c r="IM77" s="112"/>
      <c r="IN77" s="112"/>
      <c r="IO77" s="112"/>
      <c r="IP77" s="112"/>
      <c r="IQ77" s="112"/>
      <c r="IR77" s="112"/>
      <c r="IS77" s="112"/>
      <c r="IT77" s="112"/>
      <c r="IU77" s="112"/>
    </row>
    <row r="78" spans="2:255" s="107" customFormat="1" ht="15.75" x14ac:dyDescent="0.25">
      <c r="B78" s="147"/>
      <c r="C78" s="147"/>
      <c r="D78" s="147"/>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12"/>
      <c r="DU78" s="112"/>
      <c r="DV78" s="112"/>
      <c r="DW78" s="112"/>
      <c r="DX78" s="112"/>
      <c r="DY78" s="112"/>
      <c r="DZ78" s="112"/>
      <c r="EA78" s="112"/>
      <c r="EB78" s="112"/>
      <c r="ED78" s="151"/>
      <c r="EE78" s="151"/>
      <c r="EF78" s="151"/>
      <c r="EG78" s="151"/>
      <c r="EH78" s="151"/>
      <c r="EI78" s="151"/>
      <c r="EJ78" s="151"/>
      <c r="EK78" s="151"/>
      <c r="EL78" s="151"/>
      <c r="EM78" s="151"/>
      <c r="EN78" s="151"/>
      <c r="EO78" s="151"/>
      <c r="EP78" s="151"/>
      <c r="EQ78" s="151"/>
      <c r="ER78" s="151"/>
      <c r="ES78" s="151"/>
      <c r="ET78" s="151"/>
      <c r="EU78" s="151"/>
      <c r="EV78" s="151"/>
      <c r="EW78" s="151"/>
      <c r="EX78" s="151"/>
      <c r="EY78" s="151"/>
      <c r="EZ78" s="151"/>
      <c r="FA78" s="151"/>
      <c r="FB78" s="151"/>
      <c r="FC78" s="151"/>
      <c r="FD78" s="151"/>
      <c r="FE78" s="151"/>
      <c r="FF78" s="151"/>
      <c r="FG78" s="151"/>
      <c r="FH78" s="151"/>
      <c r="FI78" s="151"/>
      <c r="FJ78" s="151"/>
      <c r="FK78" s="151"/>
      <c r="FL78" s="151"/>
      <c r="FM78" s="151"/>
      <c r="FN78" s="151"/>
      <c r="FO78" s="151"/>
      <c r="FP78" s="151"/>
      <c r="FQ78" s="151"/>
      <c r="FR78" s="151"/>
      <c r="FS78" s="151"/>
      <c r="FT78" s="151"/>
      <c r="FU78" s="151"/>
      <c r="FV78" s="151"/>
      <c r="FW78" s="151"/>
      <c r="FX78" s="151"/>
      <c r="FY78" s="151"/>
      <c r="FZ78" s="151"/>
      <c r="GA78" s="151"/>
      <c r="GB78" s="151"/>
      <c r="GC78" s="151"/>
      <c r="GD78" s="151"/>
      <c r="GE78" s="151"/>
      <c r="GF78" s="151"/>
      <c r="GG78" s="151"/>
      <c r="GH78" s="151"/>
      <c r="GI78" s="151"/>
      <c r="GJ78" s="151"/>
      <c r="GK78" s="151"/>
      <c r="GN78" s="112"/>
      <c r="GO78" s="112"/>
      <c r="GP78" s="112"/>
      <c r="GQ78" s="112"/>
      <c r="GR78" s="112"/>
      <c r="GS78" s="112"/>
      <c r="GT78" s="112"/>
      <c r="GU78" s="112"/>
      <c r="GV78" s="112"/>
      <c r="GW78" s="112"/>
      <c r="GX78" s="112"/>
      <c r="GY78" s="112"/>
      <c r="GZ78" s="112"/>
      <c r="HA78" s="112"/>
      <c r="HB78" s="112"/>
      <c r="HC78" s="112"/>
      <c r="HD78" s="112"/>
      <c r="HE78" s="112"/>
      <c r="HF78" s="112"/>
      <c r="HG78" s="112"/>
      <c r="HH78" s="112"/>
      <c r="HI78" s="112"/>
      <c r="HJ78" s="112"/>
      <c r="HK78" s="112"/>
      <c r="HL78" s="112"/>
      <c r="HM78" s="112"/>
      <c r="HN78" s="112"/>
      <c r="HO78" s="112"/>
      <c r="HP78" s="112"/>
      <c r="HQ78" s="112"/>
      <c r="HR78" s="112"/>
      <c r="HS78" s="112"/>
      <c r="HT78" s="112"/>
      <c r="HU78" s="112"/>
      <c r="HV78" s="112"/>
      <c r="HW78" s="112"/>
      <c r="HX78" s="112"/>
      <c r="HY78" s="112"/>
      <c r="HZ78" s="112"/>
      <c r="IA78" s="112"/>
      <c r="IB78" s="112"/>
      <c r="IC78" s="112"/>
      <c r="ID78" s="112"/>
      <c r="IE78" s="112"/>
      <c r="IF78" s="112"/>
      <c r="IG78" s="112"/>
      <c r="IH78" s="112"/>
      <c r="II78" s="112"/>
      <c r="IJ78" s="112"/>
      <c r="IK78" s="112"/>
      <c r="IL78" s="112"/>
      <c r="IM78" s="112"/>
      <c r="IN78" s="112"/>
      <c r="IO78" s="112"/>
      <c r="IP78" s="112"/>
      <c r="IQ78" s="112"/>
      <c r="IR78" s="112"/>
      <c r="IS78" s="112"/>
      <c r="IT78" s="112"/>
      <c r="IU78" s="112"/>
    </row>
    <row r="79" spans="2:255" s="107" customFormat="1" ht="15.75" x14ac:dyDescent="0.25">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c r="DF79" s="112"/>
      <c r="DG79" s="112"/>
      <c r="DH79" s="112"/>
      <c r="DI79" s="112"/>
      <c r="DJ79" s="112"/>
      <c r="DK79" s="112"/>
      <c r="DL79" s="112"/>
      <c r="DM79" s="112"/>
      <c r="DN79" s="112"/>
      <c r="DO79" s="112"/>
      <c r="DP79" s="112"/>
      <c r="DQ79" s="112"/>
      <c r="DR79" s="112"/>
      <c r="DS79" s="112"/>
      <c r="DT79" s="112"/>
      <c r="DU79" s="112"/>
      <c r="DV79" s="112"/>
      <c r="DW79" s="112"/>
      <c r="DX79" s="112"/>
      <c r="DY79" s="112"/>
      <c r="DZ79" s="112"/>
      <c r="EA79" s="112"/>
      <c r="EB79" s="112"/>
      <c r="ED79" s="151"/>
      <c r="EE79" s="151"/>
      <c r="EF79" s="151"/>
      <c r="EG79" s="151"/>
      <c r="EH79" s="151"/>
      <c r="EI79" s="151"/>
      <c r="EJ79" s="151"/>
      <c r="EK79" s="151"/>
      <c r="EL79" s="151"/>
      <c r="EM79" s="151"/>
      <c r="EN79" s="151"/>
      <c r="EO79" s="151"/>
      <c r="EP79" s="151"/>
      <c r="EQ79" s="151"/>
      <c r="ER79" s="151"/>
      <c r="ES79" s="151"/>
      <c r="ET79" s="151"/>
      <c r="EU79" s="151"/>
      <c r="EV79" s="151"/>
      <c r="EW79" s="151"/>
      <c r="EX79" s="151"/>
      <c r="EY79" s="151"/>
      <c r="EZ79" s="151"/>
      <c r="FA79" s="151"/>
      <c r="FB79" s="151"/>
      <c r="FC79" s="151"/>
      <c r="FD79" s="151"/>
      <c r="FE79" s="151"/>
      <c r="FF79" s="151"/>
      <c r="FG79" s="151"/>
      <c r="FH79" s="151"/>
      <c r="FI79" s="151"/>
      <c r="FJ79" s="151"/>
      <c r="FK79" s="151"/>
      <c r="FL79" s="151"/>
      <c r="FM79" s="151"/>
      <c r="FN79" s="151"/>
      <c r="FO79" s="151"/>
      <c r="FP79" s="151"/>
      <c r="FQ79" s="151"/>
      <c r="FR79" s="151"/>
      <c r="FS79" s="151"/>
      <c r="FT79" s="151"/>
      <c r="FU79" s="151"/>
      <c r="FV79" s="151"/>
      <c r="FW79" s="151"/>
      <c r="FX79" s="151"/>
      <c r="FY79" s="151"/>
      <c r="FZ79" s="151"/>
      <c r="GA79" s="151"/>
      <c r="GB79" s="151"/>
      <c r="GC79" s="151"/>
      <c r="GD79" s="151"/>
      <c r="GE79" s="151"/>
      <c r="GF79" s="151"/>
      <c r="GG79" s="151"/>
      <c r="GH79" s="151"/>
      <c r="GI79" s="151"/>
      <c r="GJ79" s="151"/>
      <c r="GK79" s="151"/>
      <c r="GN79" s="112"/>
      <c r="GO79" s="112"/>
      <c r="GP79" s="112"/>
      <c r="GQ79" s="112"/>
      <c r="GR79" s="112"/>
      <c r="GS79" s="112"/>
      <c r="GT79" s="112"/>
      <c r="GU79" s="112"/>
      <c r="GV79" s="112"/>
      <c r="GW79" s="112"/>
      <c r="GX79" s="112"/>
      <c r="GY79" s="112"/>
      <c r="GZ79" s="112"/>
      <c r="HA79" s="112"/>
      <c r="HB79" s="112"/>
      <c r="HC79" s="112"/>
      <c r="HD79" s="112"/>
      <c r="HE79" s="112"/>
      <c r="HF79" s="112"/>
      <c r="HG79" s="112"/>
      <c r="HH79" s="112"/>
      <c r="HI79" s="112"/>
      <c r="HJ79" s="112"/>
      <c r="HK79" s="112"/>
      <c r="HL79" s="112"/>
      <c r="HM79" s="112"/>
      <c r="HN79" s="112"/>
      <c r="HO79" s="112"/>
      <c r="HP79" s="112"/>
      <c r="HQ79" s="112"/>
      <c r="HR79" s="112"/>
      <c r="HS79" s="112"/>
      <c r="HT79" s="112"/>
      <c r="HU79" s="112"/>
      <c r="HV79" s="112"/>
      <c r="HW79" s="112"/>
      <c r="HX79" s="112"/>
      <c r="HY79" s="112"/>
      <c r="HZ79" s="112"/>
      <c r="IA79" s="112"/>
      <c r="IB79" s="112"/>
      <c r="IC79" s="112"/>
      <c r="ID79" s="112"/>
      <c r="IE79" s="112"/>
      <c r="IF79" s="112"/>
      <c r="IG79" s="112"/>
      <c r="IH79" s="112"/>
      <c r="II79" s="112"/>
      <c r="IJ79" s="112"/>
      <c r="IK79" s="112"/>
      <c r="IL79" s="112"/>
      <c r="IM79" s="112"/>
      <c r="IN79" s="112"/>
      <c r="IO79" s="112"/>
      <c r="IP79" s="112"/>
      <c r="IQ79" s="112"/>
      <c r="IR79" s="112"/>
      <c r="IS79" s="112"/>
      <c r="IT79" s="112"/>
      <c r="IU79" s="112"/>
    </row>
    <row r="80" spans="2:255" ht="15" x14ac:dyDescent="0.25">
      <c r="B80" s="105"/>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D80" s="155"/>
      <c r="EE80" s="155"/>
      <c r="EF80" s="155"/>
      <c r="EG80" s="155"/>
      <c r="EH80" s="155"/>
      <c r="EI80" s="155"/>
      <c r="EJ80" s="155"/>
      <c r="EK80" s="155"/>
      <c r="EL80" s="155"/>
      <c r="EM80" s="155"/>
      <c r="EN80" s="155"/>
      <c r="EO80" s="155"/>
      <c r="EP80" s="155"/>
      <c r="EQ80" s="155"/>
      <c r="ER80" s="155"/>
      <c r="ES80" s="155"/>
      <c r="ET80" s="155"/>
      <c r="EU80" s="155"/>
      <c r="EV80" s="155"/>
      <c r="EW80" s="155"/>
      <c r="EX80" s="155"/>
      <c r="EY80" s="155"/>
      <c r="EZ80" s="155"/>
      <c r="FA80" s="155"/>
      <c r="FB80" s="155"/>
      <c r="FC80" s="155"/>
      <c r="FD80" s="155"/>
      <c r="FE80" s="155"/>
      <c r="FF80" s="155"/>
      <c r="FG80" s="155"/>
      <c r="FH80" s="155"/>
      <c r="FI80" s="155"/>
      <c r="FJ80" s="155"/>
      <c r="FK80" s="155"/>
      <c r="FL80" s="155"/>
      <c r="FM80" s="155"/>
      <c r="FN80" s="155"/>
      <c r="FO80" s="155"/>
      <c r="FP80" s="155"/>
      <c r="FQ80" s="155"/>
      <c r="FR80" s="155"/>
      <c r="FS80" s="155"/>
      <c r="FT80" s="155"/>
      <c r="FU80" s="155"/>
      <c r="FV80" s="155"/>
      <c r="FW80" s="155"/>
      <c r="FX80" s="155"/>
      <c r="FY80" s="155"/>
      <c r="FZ80" s="155"/>
      <c r="GA80" s="155"/>
      <c r="GB80" s="155"/>
      <c r="GC80" s="155"/>
      <c r="GD80" s="155"/>
      <c r="GE80" s="155"/>
      <c r="GF80" s="155"/>
      <c r="GG80" s="155"/>
      <c r="GH80" s="155"/>
      <c r="GI80" s="155"/>
      <c r="GJ80" s="155"/>
      <c r="GK80" s="155"/>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c r="HM80" s="154"/>
      <c r="HN80" s="154"/>
      <c r="HO80" s="154"/>
      <c r="HP80" s="154"/>
      <c r="HQ80" s="154"/>
      <c r="HR80" s="154"/>
      <c r="HS80" s="154"/>
      <c r="HT80" s="154"/>
      <c r="HU80" s="154"/>
      <c r="HV80" s="154"/>
      <c r="HW80" s="154"/>
      <c r="HX80" s="154"/>
      <c r="HY80" s="154"/>
      <c r="HZ80" s="154"/>
      <c r="IA80" s="154"/>
      <c r="IB80" s="154"/>
      <c r="IC80" s="154"/>
      <c r="ID80" s="154"/>
      <c r="IE80" s="154"/>
      <c r="IF80" s="154"/>
      <c r="IG80" s="154"/>
      <c r="IH80" s="154"/>
      <c r="II80" s="154"/>
      <c r="IJ80" s="154"/>
      <c r="IK80" s="154"/>
      <c r="IL80" s="154"/>
      <c r="IM80" s="154"/>
      <c r="IN80" s="154"/>
      <c r="IO80" s="154"/>
      <c r="IP80" s="154"/>
      <c r="IQ80" s="154"/>
      <c r="IR80" s="154"/>
      <c r="IS80" s="154"/>
      <c r="IT80" s="154"/>
      <c r="IU80" s="154"/>
    </row>
    <row r="81" spans="2:255" ht="15" x14ac:dyDescent="0.25">
      <c r="B81" s="156"/>
      <c r="C81" s="156"/>
      <c r="D81" s="156"/>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D81" s="155"/>
      <c r="EE81" s="155"/>
      <c r="EF81" s="155"/>
      <c r="EG81" s="155"/>
      <c r="EH81" s="155"/>
      <c r="EI81" s="155"/>
      <c r="EJ81" s="155"/>
      <c r="EK81" s="155"/>
      <c r="EL81" s="155"/>
      <c r="EM81" s="155"/>
      <c r="EN81" s="155"/>
      <c r="EO81" s="155"/>
      <c r="EP81" s="155"/>
      <c r="EQ81" s="155"/>
      <c r="ER81" s="155"/>
      <c r="ES81" s="155"/>
      <c r="ET81" s="155"/>
      <c r="EU81" s="155"/>
      <c r="EV81" s="155"/>
      <c r="EW81" s="155"/>
      <c r="EX81" s="155"/>
      <c r="EY81" s="155"/>
      <c r="EZ81" s="155"/>
      <c r="FA81" s="155"/>
      <c r="FB81" s="155"/>
      <c r="FC81" s="155"/>
      <c r="FD81" s="155"/>
      <c r="FE81" s="155"/>
      <c r="FF81" s="155"/>
      <c r="FG81" s="155"/>
      <c r="FH81" s="155"/>
      <c r="FI81" s="155"/>
      <c r="FJ81" s="155"/>
      <c r="FK81" s="155"/>
      <c r="FL81" s="155"/>
      <c r="FM81" s="155"/>
      <c r="FN81" s="155"/>
      <c r="FO81" s="155"/>
      <c r="FP81" s="155"/>
      <c r="FQ81" s="155"/>
      <c r="FR81" s="155"/>
      <c r="FS81" s="155"/>
      <c r="FT81" s="155"/>
      <c r="FU81" s="155"/>
      <c r="FV81" s="155"/>
      <c r="FW81" s="155"/>
      <c r="FX81" s="155"/>
      <c r="FY81" s="155"/>
      <c r="FZ81" s="155"/>
      <c r="GA81" s="155"/>
      <c r="GB81" s="155"/>
      <c r="GC81" s="155"/>
      <c r="GD81" s="155"/>
      <c r="GE81" s="155"/>
      <c r="GF81" s="155"/>
      <c r="GG81" s="155"/>
      <c r="GH81" s="155"/>
      <c r="GI81" s="155"/>
      <c r="GJ81" s="155"/>
      <c r="GK81" s="155"/>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c r="HM81" s="154"/>
      <c r="HN81" s="154"/>
      <c r="HO81" s="154"/>
      <c r="HP81" s="154"/>
      <c r="HQ81" s="154"/>
      <c r="HR81" s="154"/>
      <c r="HS81" s="154"/>
      <c r="HT81" s="154"/>
      <c r="HU81" s="154"/>
      <c r="HV81" s="154"/>
      <c r="HW81" s="154"/>
      <c r="HX81" s="154"/>
      <c r="HY81" s="154"/>
      <c r="HZ81" s="154"/>
      <c r="IA81" s="154"/>
      <c r="IB81" s="154"/>
      <c r="IC81" s="154"/>
      <c r="ID81" s="154"/>
      <c r="IE81" s="154"/>
      <c r="IF81" s="154"/>
      <c r="IG81" s="154"/>
      <c r="IH81" s="154"/>
      <c r="II81" s="154"/>
      <c r="IJ81" s="154"/>
      <c r="IK81" s="154"/>
      <c r="IL81" s="154"/>
      <c r="IM81" s="154"/>
      <c r="IN81" s="154"/>
      <c r="IO81" s="154"/>
      <c r="IP81" s="154"/>
      <c r="IQ81" s="154"/>
      <c r="IR81" s="154"/>
      <c r="IS81" s="154"/>
      <c r="IT81" s="154"/>
      <c r="IU81" s="154"/>
    </row>
    <row r="82" spans="2:255" ht="15" x14ac:dyDescent="0.25">
      <c r="B82" s="156"/>
      <c r="C82" s="156"/>
      <c r="D82" s="156"/>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154"/>
      <c r="CY82" s="154"/>
      <c r="CZ82" s="154"/>
      <c r="DA82" s="154"/>
      <c r="DB82" s="154"/>
      <c r="DC82" s="154"/>
      <c r="DD82" s="154"/>
      <c r="DE82" s="154"/>
      <c r="DF82" s="154"/>
      <c r="DG82" s="154"/>
      <c r="DH82" s="154"/>
      <c r="DI82" s="154"/>
      <c r="DJ82" s="154"/>
      <c r="DK82" s="154"/>
      <c r="DL82" s="154"/>
      <c r="DM82" s="154"/>
      <c r="DN82" s="154"/>
      <c r="DO82" s="154"/>
      <c r="DP82" s="154"/>
      <c r="DQ82" s="154"/>
      <c r="DR82" s="154"/>
      <c r="DS82" s="154"/>
      <c r="DT82" s="154"/>
      <c r="DU82" s="154"/>
      <c r="DV82" s="154"/>
      <c r="DW82" s="154"/>
      <c r="DX82" s="154"/>
      <c r="DY82" s="154"/>
      <c r="DZ82" s="154"/>
      <c r="EA82" s="154"/>
      <c r="EB82" s="154"/>
      <c r="ED82" s="155"/>
      <c r="EE82" s="155"/>
      <c r="EF82" s="155"/>
      <c r="EG82" s="155"/>
      <c r="EH82" s="155"/>
      <c r="EI82" s="155"/>
      <c r="EJ82" s="155"/>
      <c r="EK82" s="155"/>
      <c r="EL82" s="155"/>
      <c r="EM82" s="155"/>
      <c r="EN82" s="155"/>
      <c r="EO82" s="155"/>
      <c r="EP82" s="155"/>
      <c r="EQ82" s="155"/>
      <c r="ER82" s="155"/>
      <c r="ES82" s="155"/>
      <c r="ET82" s="155"/>
      <c r="EU82" s="155"/>
      <c r="EV82" s="155"/>
      <c r="EW82" s="155"/>
      <c r="EX82" s="155"/>
      <c r="EY82" s="155"/>
      <c r="EZ82" s="155"/>
      <c r="FA82" s="155"/>
      <c r="FB82" s="155"/>
      <c r="FC82" s="155"/>
      <c r="FD82" s="155"/>
      <c r="FE82" s="155"/>
      <c r="FF82" s="155"/>
      <c r="FG82" s="155"/>
      <c r="FH82" s="155"/>
      <c r="FI82" s="155"/>
      <c r="FJ82" s="155"/>
      <c r="FK82" s="155"/>
      <c r="FL82" s="155"/>
      <c r="FM82" s="155"/>
      <c r="FN82" s="155"/>
      <c r="FO82" s="155"/>
      <c r="FP82" s="155"/>
      <c r="FQ82" s="155"/>
      <c r="FR82" s="155"/>
      <c r="FS82" s="155"/>
      <c r="FT82" s="155"/>
      <c r="FU82" s="155"/>
      <c r="FV82" s="155"/>
      <c r="FW82" s="155"/>
      <c r="FX82" s="155"/>
      <c r="FY82" s="155"/>
      <c r="FZ82" s="155"/>
      <c r="GA82" s="155"/>
      <c r="GB82" s="155"/>
      <c r="GC82" s="155"/>
      <c r="GD82" s="155"/>
      <c r="GE82" s="155"/>
      <c r="GF82" s="155"/>
      <c r="GG82" s="155"/>
      <c r="GH82" s="155"/>
      <c r="GI82" s="155"/>
      <c r="GJ82" s="155"/>
      <c r="GK82" s="155"/>
      <c r="GN82" s="154"/>
      <c r="GO82" s="154"/>
      <c r="GP82" s="154"/>
      <c r="GQ82" s="154"/>
      <c r="GR82" s="154"/>
      <c r="GS82" s="154"/>
      <c r="GT82" s="154"/>
      <c r="GU82" s="154"/>
      <c r="GV82" s="154"/>
      <c r="GW82" s="154"/>
      <c r="GX82" s="154"/>
      <c r="GY82" s="154"/>
      <c r="GZ82" s="154"/>
      <c r="HA82" s="154"/>
      <c r="HB82" s="154"/>
      <c r="HC82" s="154"/>
      <c r="HD82" s="154"/>
      <c r="HE82" s="154"/>
      <c r="HF82" s="154"/>
      <c r="HG82" s="154"/>
      <c r="HH82" s="154"/>
      <c r="HI82" s="154"/>
      <c r="HJ82" s="154"/>
      <c r="HK82" s="154"/>
      <c r="HL82" s="154"/>
      <c r="HM82" s="154"/>
      <c r="HN82" s="154"/>
      <c r="HO82" s="154"/>
      <c r="HP82" s="154"/>
      <c r="HQ82" s="154"/>
      <c r="HR82" s="154"/>
      <c r="HS82" s="154"/>
      <c r="HT82" s="154"/>
      <c r="HU82" s="154"/>
      <c r="HV82" s="154"/>
      <c r="HW82" s="154"/>
      <c r="HX82" s="154"/>
      <c r="HY82" s="154"/>
      <c r="HZ82" s="154"/>
      <c r="IA82" s="154"/>
      <c r="IB82" s="154"/>
      <c r="IC82" s="154"/>
      <c r="ID82" s="154"/>
      <c r="IE82" s="154"/>
      <c r="IF82" s="154"/>
      <c r="IG82" s="154"/>
      <c r="IH82" s="154"/>
      <c r="II82" s="154"/>
      <c r="IJ82" s="154"/>
      <c r="IK82" s="154"/>
      <c r="IL82" s="154"/>
      <c r="IM82" s="154"/>
      <c r="IN82" s="154"/>
      <c r="IO82" s="154"/>
      <c r="IP82" s="154"/>
      <c r="IQ82" s="154"/>
      <c r="IR82" s="154"/>
      <c r="IS82" s="154"/>
      <c r="IT82" s="154"/>
      <c r="IU82" s="154"/>
    </row>
    <row r="83" spans="2:255" ht="15" x14ac:dyDescent="0.25">
      <c r="B83" s="156"/>
      <c r="C83" s="156"/>
      <c r="D83" s="156"/>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154"/>
      <c r="CY83" s="154"/>
      <c r="CZ83" s="154"/>
      <c r="DA83" s="154"/>
      <c r="DB83" s="154"/>
      <c r="DC83" s="154"/>
      <c r="DD83" s="154"/>
      <c r="DE83" s="154"/>
      <c r="DF83" s="154"/>
      <c r="DG83" s="154"/>
      <c r="DH83" s="154"/>
      <c r="DI83" s="154"/>
      <c r="DJ83" s="154"/>
      <c r="DK83" s="154"/>
      <c r="DL83" s="154"/>
      <c r="DM83" s="154"/>
      <c r="DN83" s="154"/>
      <c r="DO83" s="154"/>
      <c r="DP83" s="154"/>
      <c r="DQ83" s="154"/>
      <c r="DR83" s="154"/>
      <c r="DS83" s="154"/>
      <c r="DT83" s="154"/>
      <c r="DU83" s="154"/>
      <c r="DV83" s="154"/>
      <c r="DW83" s="154"/>
      <c r="DX83" s="154"/>
      <c r="DY83" s="154"/>
      <c r="DZ83" s="154"/>
      <c r="EA83" s="154"/>
      <c r="EB83" s="154"/>
      <c r="ED83" s="155"/>
      <c r="EE83" s="155"/>
      <c r="EF83" s="155"/>
      <c r="EG83" s="155"/>
      <c r="EH83" s="155"/>
      <c r="EI83" s="155"/>
      <c r="EJ83" s="155"/>
      <c r="EK83" s="155"/>
      <c r="EL83" s="155"/>
      <c r="EM83" s="155"/>
      <c r="EN83" s="155"/>
      <c r="EO83" s="155"/>
      <c r="EP83" s="155"/>
      <c r="EQ83" s="155"/>
      <c r="ER83" s="155"/>
      <c r="ES83" s="155"/>
      <c r="ET83" s="155"/>
      <c r="EU83" s="155"/>
      <c r="EV83" s="155"/>
      <c r="EW83" s="155"/>
      <c r="EX83" s="155"/>
      <c r="EY83" s="155"/>
      <c r="EZ83" s="155"/>
      <c r="FA83" s="155"/>
      <c r="FB83" s="155"/>
      <c r="FC83" s="155"/>
      <c r="FD83" s="155"/>
      <c r="FE83" s="155"/>
      <c r="FF83" s="155"/>
      <c r="FG83" s="155"/>
      <c r="FH83" s="155"/>
      <c r="FI83" s="155"/>
      <c r="FJ83" s="155"/>
      <c r="FK83" s="155"/>
      <c r="FL83" s="155"/>
      <c r="FM83" s="155"/>
      <c r="FN83" s="155"/>
      <c r="FO83" s="155"/>
      <c r="FP83" s="155"/>
      <c r="FQ83" s="155"/>
      <c r="FR83" s="155"/>
      <c r="FS83" s="155"/>
      <c r="FT83" s="155"/>
      <c r="FU83" s="155"/>
      <c r="FV83" s="155"/>
      <c r="FW83" s="155"/>
      <c r="FX83" s="155"/>
      <c r="FY83" s="155"/>
      <c r="FZ83" s="155"/>
      <c r="GA83" s="155"/>
      <c r="GB83" s="155"/>
      <c r="GC83" s="155"/>
      <c r="GD83" s="155"/>
      <c r="GE83" s="155"/>
      <c r="GF83" s="155"/>
      <c r="GG83" s="155"/>
      <c r="GH83" s="155"/>
      <c r="GI83" s="155"/>
      <c r="GJ83" s="155"/>
      <c r="GK83" s="155"/>
      <c r="GN83" s="154"/>
      <c r="GO83" s="154"/>
      <c r="GP83" s="154"/>
      <c r="GQ83" s="154"/>
      <c r="GR83" s="154"/>
      <c r="GS83" s="154"/>
      <c r="GT83" s="154"/>
      <c r="GU83" s="154"/>
      <c r="GV83" s="154"/>
      <c r="GW83" s="154"/>
      <c r="GX83" s="154"/>
      <c r="GY83" s="154"/>
      <c r="GZ83" s="154"/>
      <c r="HA83" s="154"/>
      <c r="HB83" s="154"/>
      <c r="HC83" s="154"/>
      <c r="HD83" s="154"/>
      <c r="HE83" s="154"/>
      <c r="HF83" s="154"/>
      <c r="HG83" s="154"/>
      <c r="HH83" s="154"/>
      <c r="HI83" s="154"/>
      <c r="HJ83" s="154"/>
      <c r="HK83" s="154"/>
      <c r="HL83" s="154"/>
      <c r="HM83" s="154"/>
      <c r="HN83" s="154"/>
      <c r="HO83" s="154"/>
      <c r="HP83" s="154"/>
      <c r="HQ83" s="154"/>
      <c r="HR83" s="154"/>
      <c r="HS83" s="154"/>
      <c r="HT83" s="154"/>
      <c r="HU83" s="154"/>
      <c r="HV83" s="154"/>
      <c r="HW83" s="154"/>
      <c r="HX83" s="154"/>
      <c r="HY83" s="154"/>
      <c r="HZ83" s="154"/>
      <c r="IA83" s="154"/>
      <c r="IB83" s="154"/>
      <c r="IC83" s="154"/>
      <c r="ID83" s="154"/>
      <c r="IE83" s="154"/>
      <c r="IF83" s="154"/>
      <c r="IG83" s="154"/>
      <c r="IH83" s="154"/>
      <c r="II83" s="154"/>
      <c r="IJ83" s="154"/>
      <c r="IK83" s="154"/>
      <c r="IL83" s="154"/>
      <c r="IM83" s="154"/>
      <c r="IN83" s="154"/>
      <c r="IO83" s="154"/>
      <c r="IP83" s="154"/>
      <c r="IQ83" s="154"/>
      <c r="IR83" s="154"/>
      <c r="IS83" s="154"/>
      <c r="IT83" s="154"/>
      <c r="IU83" s="154"/>
    </row>
    <row r="84" spans="2:255" ht="15" x14ac:dyDescent="0.25">
      <c r="B84" s="157"/>
      <c r="C84" s="158"/>
      <c r="D84" s="158"/>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D84" s="155"/>
      <c r="EE84" s="155"/>
      <c r="EF84" s="155"/>
      <c r="EG84" s="155"/>
      <c r="EH84" s="155"/>
      <c r="EI84" s="155"/>
      <c r="EJ84" s="155"/>
      <c r="EK84" s="155"/>
      <c r="EL84" s="155"/>
      <c r="EM84" s="155"/>
      <c r="EN84" s="155"/>
      <c r="EO84" s="155"/>
      <c r="EP84" s="155"/>
      <c r="EQ84" s="155"/>
      <c r="ER84" s="155"/>
      <c r="ES84" s="155"/>
      <c r="ET84" s="155"/>
      <c r="EU84" s="155"/>
      <c r="EV84" s="155"/>
      <c r="EW84" s="155"/>
      <c r="EX84" s="155"/>
      <c r="EY84" s="155"/>
      <c r="EZ84" s="155"/>
      <c r="FA84" s="155"/>
      <c r="FB84" s="155"/>
      <c r="FC84" s="155"/>
      <c r="FD84" s="155"/>
      <c r="FE84" s="155"/>
      <c r="FF84" s="155"/>
      <c r="FG84" s="155"/>
      <c r="FH84" s="155"/>
      <c r="FI84" s="155"/>
      <c r="FJ84" s="155"/>
      <c r="FK84" s="155"/>
      <c r="FL84" s="155"/>
      <c r="FM84" s="155"/>
      <c r="FN84" s="155"/>
      <c r="FO84" s="155"/>
      <c r="FP84" s="155"/>
      <c r="FQ84" s="155"/>
      <c r="FR84" s="155"/>
      <c r="FS84" s="155"/>
      <c r="FT84" s="155"/>
      <c r="FU84" s="155"/>
      <c r="FV84" s="155"/>
      <c r="FW84" s="155"/>
      <c r="FX84" s="155"/>
      <c r="FY84" s="155"/>
      <c r="FZ84" s="155"/>
      <c r="GA84" s="155"/>
      <c r="GB84" s="155"/>
      <c r="GC84" s="155"/>
      <c r="GD84" s="155"/>
      <c r="GE84" s="155"/>
      <c r="GF84" s="155"/>
      <c r="GG84" s="155"/>
      <c r="GH84" s="155"/>
      <c r="GI84" s="155"/>
      <c r="GJ84" s="155"/>
      <c r="GK84" s="155"/>
      <c r="GN84" s="154"/>
      <c r="GO84" s="154"/>
      <c r="GP84" s="154"/>
      <c r="GQ84" s="154"/>
      <c r="GR84" s="154"/>
      <c r="GS84" s="154"/>
      <c r="GT84" s="154"/>
      <c r="GU84" s="154"/>
      <c r="GV84" s="154"/>
      <c r="GW84" s="154"/>
      <c r="GX84" s="154"/>
      <c r="GY84" s="154"/>
      <c r="GZ84" s="154"/>
      <c r="HA84" s="154"/>
      <c r="HB84" s="154"/>
      <c r="HC84" s="154"/>
      <c r="HD84" s="154"/>
      <c r="HE84" s="154"/>
      <c r="HF84" s="154"/>
      <c r="HG84" s="154"/>
      <c r="HH84" s="154"/>
      <c r="HI84" s="154"/>
      <c r="HJ84" s="154"/>
      <c r="HK84" s="154"/>
      <c r="HL84" s="154"/>
      <c r="HM84" s="154"/>
      <c r="HN84" s="154"/>
      <c r="HO84" s="154"/>
      <c r="HP84" s="154"/>
      <c r="HQ84" s="154"/>
      <c r="HR84" s="154"/>
      <c r="HS84" s="154"/>
      <c r="HT84" s="154"/>
      <c r="HU84" s="154"/>
      <c r="HV84" s="154"/>
      <c r="HW84" s="154"/>
      <c r="HX84" s="154"/>
      <c r="HY84" s="154"/>
      <c r="HZ84" s="154"/>
      <c r="IA84" s="154"/>
      <c r="IB84" s="154"/>
      <c r="IC84" s="154"/>
      <c r="ID84" s="154"/>
      <c r="IE84" s="154"/>
      <c r="IF84" s="154"/>
      <c r="IG84" s="154"/>
      <c r="IH84" s="154"/>
      <c r="II84" s="154"/>
      <c r="IJ84" s="154"/>
      <c r="IK84" s="154"/>
      <c r="IL84" s="154"/>
      <c r="IM84" s="154"/>
      <c r="IN84" s="154"/>
      <c r="IO84" s="154"/>
      <c r="IP84" s="154"/>
      <c r="IQ84" s="154"/>
      <c r="IR84" s="154"/>
      <c r="IS84" s="154"/>
      <c r="IT84" s="154"/>
      <c r="IU84" s="154"/>
    </row>
  </sheetData>
  <conditionalFormatting sqref="F12:F16 F24:F37">
    <cfRule type="expression" dxfId="5" priority="6">
      <formula>D12="FT"</formula>
    </cfRule>
  </conditionalFormatting>
  <conditionalFormatting sqref="F19:F20">
    <cfRule type="expression" dxfId="4" priority="5">
      <formula>D19="FT"</formula>
    </cfRule>
  </conditionalFormatting>
  <conditionalFormatting sqref="F17:F18">
    <cfRule type="expression" dxfId="3" priority="4">
      <formula>D17="FT"</formula>
    </cfRule>
  </conditionalFormatting>
  <conditionalFormatting sqref="F21">
    <cfRule type="expression" dxfId="2" priority="3">
      <formula>D21="FT"</formula>
    </cfRule>
  </conditionalFormatting>
  <conditionalFormatting sqref="F22">
    <cfRule type="expression" dxfId="1" priority="2">
      <formula>D22="FT"</formula>
    </cfRule>
  </conditionalFormatting>
  <conditionalFormatting sqref="F23">
    <cfRule type="expression" dxfId="0" priority="1">
      <formula>D23="FT"</formula>
    </cfRule>
  </conditionalFormatting>
  <pageMargins left="0.25" right="0.25" top="0.5" bottom="0.25" header="0.3" footer="0.3"/>
  <pageSetup orientation="landscape" horizontalDpi="4294967294"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partment Error" error="You must select a department from the drop down list." promptTitle="Select Department Name">
          <x14:formula1>
            <xm:f>'Non-wage Inputs'!$B$47:$B$55</xm:f>
          </x14:formula1>
          <xm:sqref>A12:A37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16"/>
  <sheetViews>
    <sheetView workbookViewId="0">
      <selection activeCell="C2" sqref="C2"/>
    </sheetView>
  </sheetViews>
  <sheetFormatPr defaultRowHeight="15" outlineLevelRow="1" x14ac:dyDescent="0.25"/>
  <cols>
    <col min="1" max="1" width="19.5703125" style="73" customWidth="1"/>
    <col min="2" max="2" width="8.7109375" style="73" customWidth="1"/>
    <col min="3" max="3" width="9.7109375" style="73" customWidth="1"/>
    <col min="4" max="4" width="9" style="73" customWidth="1"/>
    <col min="5" max="16384" width="9.140625" style="73"/>
  </cols>
  <sheetData>
    <row r="1" spans="1:64" ht="18.75" x14ac:dyDescent="0.3">
      <c r="A1" s="201" t="s">
        <v>166</v>
      </c>
      <c r="B1" s="202"/>
    </row>
    <row r="4" spans="1:64" s="96" customFormat="1" hidden="1" outlineLevel="1" x14ac:dyDescent="0.25">
      <c r="A4" s="159" t="s">
        <v>167</v>
      </c>
      <c r="E4" s="96">
        <f>E6-E5+1</f>
        <v>31</v>
      </c>
      <c r="F4" s="96">
        <f t="shared" ref="F4:BL4" si="0">F6-F5+1</f>
        <v>29</v>
      </c>
      <c r="G4" s="96">
        <f t="shared" si="0"/>
        <v>31</v>
      </c>
      <c r="H4" s="96">
        <f t="shared" si="0"/>
        <v>30</v>
      </c>
      <c r="I4" s="96">
        <f t="shared" si="0"/>
        <v>31</v>
      </c>
      <c r="J4" s="96">
        <f t="shared" si="0"/>
        <v>30</v>
      </c>
      <c r="K4" s="96">
        <f t="shared" si="0"/>
        <v>31</v>
      </c>
      <c r="L4" s="96">
        <f t="shared" si="0"/>
        <v>31</v>
      </c>
      <c r="M4" s="96">
        <f t="shared" si="0"/>
        <v>30</v>
      </c>
      <c r="N4" s="96">
        <f t="shared" si="0"/>
        <v>31</v>
      </c>
      <c r="O4" s="96">
        <f t="shared" si="0"/>
        <v>30</v>
      </c>
      <c r="P4" s="96">
        <f t="shared" si="0"/>
        <v>31</v>
      </c>
      <c r="Q4" s="96">
        <f t="shared" si="0"/>
        <v>31</v>
      </c>
      <c r="R4" s="96">
        <f t="shared" si="0"/>
        <v>28</v>
      </c>
      <c r="S4" s="96">
        <f t="shared" si="0"/>
        <v>31</v>
      </c>
      <c r="T4" s="96">
        <f t="shared" si="0"/>
        <v>30</v>
      </c>
      <c r="U4" s="96">
        <f t="shared" si="0"/>
        <v>31</v>
      </c>
      <c r="V4" s="96">
        <f t="shared" si="0"/>
        <v>30</v>
      </c>
      <c r="W4" s="96">
        <f t="shared" si="0"/>
        <v>31</v>
      </c>
      <c r="X4" s="96">
        <f t="shared" si="0"/>
        <v>31</v>
      </c>
      <c r="Y4" s="96">
        <f t="shared" si="0"/>
        <v>30</v>
      </c>
      <c r="Z4" s="96">
        <f t="shared" si="0"/>
        <v>31</v>
      </c>
      <c r="AA4" s="96">
        <f t="shared" si="0"/>
        <v>30</v>
      </c>
      <c r="AB4" s="96">
        <f t="shared" si="0"/>
        <v>31</v>
      </c>
      <c r="AC4" s="96">
        <f t="shared" si="0"/>
        <v>31</v>
      </c>
      <c r="AD4" s="96">
        <f t="shared" si="0"/>
        <v>28</v>
      </c>
      <c r="AE4" s="96">
        <f t="shared" si="0"/>
        <v>31</v>
      </c>
      <c r="AF4" s="96">
        <f t="shared" si="0"/>
        <v>30</v>
      </c>
      <c r="AG4" s="96">
        <f t="shared" si="0"/>
        <v>31</v>
      </c>
      <c r="AH4" s="96">
        <f t="shared" si="0"/>
        <v>30</v>
      </c>
      <c r="AI4" s="96">
        <f t="shared" si="0"/>
        <v>31</v>
      </c>
      <c r="AJ4" s="96">
        <f t="shared" si="0"/>
        <v>31</v>
      </c>
      <c r="AK4" s="96">
        <f t="shared" si="0"/>
        <v>30</v>
      </c>
      <c r="AL4" s="96">
        <f t="shared" si="0"/>
        <v>31</v>
      </c>
      <c r="AM4" s="96">
        <f t="shared" si="0"/>
        <v>30</v>
      </c>
      <c r="AN4" s="96">
        <f t="shared" si="0"/>
        <v>31</v>
      </c>
      <c r="AO4" s="96">
        <f t="shared" si="0"/>
        <v>31</v>
      </c>
      <c r="AP4" s="96">
        <f t="shared" si="0"/>
        <v>28</v>
      </c>
      <c r="AQ4" s="96">
        <f t="shared" si="0"/>
        <v>31</v>
      </c>
      <c r="AR4" s="96">
        <f t="shared" si="0"/>
        <v>30</v>
      </c>
      <c r="AS4" s="96">
        <f t="shared" si="0"/>
        <v>31</v>
      </c>
      <c r="AT4" s="96">
        <f t="shared" si="0"/>
        <v>30</v>
      </c>
      <c r="AU4" s="96">
        <f t="shared" si="0"/>
        <v>31</v>
      </c>
      <c r="AV4" s="96">
        <f t="shared" si="0"/>
        <v>31</v>
      </c>
      <c r="AW4" s="96">
        <f t="shared" si="0"/>
        <v>30</v>
      </c>
      <c r="AX4" s="96">
        <f t="shared" si="0"/>
        <v>31</v>
      </c>
      <c r="AY4" s="96">
        <f t="shared" si="0"/>
        <v>30</v>
      </c>
      <c r="AZ4" s="96">
        <f t="shared" si="0"/>
        <v>31</v>
      </c>
      <c r="BA4" s="96">
        <f t="shared" si="0"/>
        <v>31</v>
      </c>
      <c r="BB4" s="96">
        <f t="shared" si="0"/>
        <v>29</v>
      </c>
      <c r="BC4" s="96">
        <f t="shared" si="0"/>
        <v>31</v>
      </c>
      <c r="BD4" s="96">
        <f t="shared" si="0"/>
        <v>30</v>
      </c>
      <c r="BE4" s="96">
        <f t="shared" si="0"/>
        <v>31</v>
      </c>
      <c r="BF4" s="96">
        <f t="shared" si="0"/>
        <v>30</v>
      </c>
      <c r="BG4" s="96">
        <f t="shared" si="0"/>
        <v>31</v>
      </c>
      <c r="BH4" s="96">
        <f t="shared" si="0"/>
        <v>31</v>
      </c>
      <c r="BI4" s="96">
        <f t="shared" si="0"/>
        <v>30</v>
      </c>
      <c r="BJ4" s="96">
        <f t="shared" si="0"/>
        <v>31</v>
      </c>
      <c r="BK4" s="96">
        <f t="shared" si="0"/>
        <v>30</v>
      </c>
      <c r="BL4" s="96">
        <f t="shared" si="0"/>
        <v>31</v>
      </c>
    </row>
    <row r="5" spans="1:64" s="96" customFormat="1" hidden="1" outlineLevel="1" x14ac:dyDescent="0.25">
      <c r="A5" s="159" t="s">
        <v>167</v>
      </c>
      <c r="E5" s="166">
        <f t="shared" ref="E5:BL5" si="1">E7</f>
        <v>42370</v>
      </c>
      <c r="F5" s="166">
        <f t="shared" si="1"/>
        <v>42401</v>
      </c>
      <c r="G5" s="166">
        <f t="shared" si="1"/>
        <v>42430</v>
      </c>
      <c r="H5" s="166">
        <f t="shared" si="1"/>
        <v>42461</v>
      </c>
      <c r="I5" s="166">
        <f t="shared" si="1"/>
        <v>42491</v>
      </c>
      <c r="J5" s="166">
        <f t="shared" si="1"/>
        <v>42522</v>
      </c>
      <c r="K5" s="166">
        <f t="shared" si="1"/>
        <v>42552</v>
      </c>
      <c r="L5" s="166">
        <f t="shared" si="1"/>
        <v>42583</v>
      </c>
      <c r="M5" s="166">
        <f t="shared" si="1"/>
        <v>42614</v>
      </c>
      <c r="N5" s="166">
        <f t="shared" si="1"/>
        <v>42644</v>
      </c>
      <c r="O5" s="166">
        <f t="shared" si="1"/>
        <v>42675</v>
      </c>
      <c r="P5" s="166">
        <f t="shared" si="1"/>
        <v>42705</v>
      </c>
      <c r="Q5" s="166">
        <f t="shared" si="1"/>
        <v>42736</v>
      </c>
      <c r="R5" s="166">
        <f t="shared" si="1"/>
        <v>42767</v>
      </c>
      <c r="S5" s="166">
        <f t="shared" si="1"/>
        <v>42795</v>
      </c>
      <c r="T5" s="166">
        <f t="shared" si="1"/>
        <v>42826</v>
      </c>
      <c r="U5" s="166">
        <f t="shared" si="1"/>
        <v>42856</v>
      </c>
      <c r="V5" s="166">
        <f t="shared" si="1"/>
        <v>42887</v>
      </c>
      <c r="W5" s="166">
        <f t="shared" si="1"/>
        <v>42917</v>
      </c>
      <c r="X5" s="166">
        <f t="shared" si="1"/>
        <v>42948</v>
      </c>
      <c r="Y5" s="166">
        <f t="shared" si="1"/>
        <v>42979</v>
      </c>
      <c r="Z5" s="166">
        <f t="shared" si="1"/>
        <v>43009</v>
      </c>
      <c r="AA5" s="166">
        <f t="shared" si="1"/>
        <v>43040</v>
      </c>
      <c r="AB5" s="166">
        <f t="shared" si="1"/>
        <v>43070</v>
      </c>
      <c r="AC5" s="166">
        <f t="shared" si="1"/>
        <v>43101</v>
      </c>
      <c r="AD5" s="166">
        <f t="shared" si="1"/>
        <v>43132</v>
      </c>
      <c r="AE5" s="166">
        <f t="shared" si="1"/>
        <v>43160</v>
      </c>
      <c r="AF5" s="166">
        <f t="shared" si="1"/>
        <v>43191</v>
      </c>
      <c r="AG5" s="166">
        <f t="shared" si="1"/>
        <v>43221</v>
      </c>
      <c r="AH5" s="166">
        <f t="shared" si="1"/>
        <v>43252</v>
      </c>
      <c r="AI5" s="166">
        <f t="shared" si="1"/>
        <v>43282</v>
      </c>
      <c r="AJ5" s="166">
        <f t="shared" si="1"/>
        <v>43313</v>
      </c>
      <c r="AK5" s="166">
        <f t="shared" si="1"/>
        <v>43344</v>
      </c>
      <c r="AL5" s="166">
        <f t="shared" si="1"/>
        <v>43374</v>
      </c>
      <c r="AM5" s="166">
        <f t="shared" si="1"/>
        <v>43405</v>
      </c>
      <c r="AN5" s="166">
        <f t="shared" si="1"/>
        <v>43435</v>
      </c>
      <c r="AO5" s="166">
        <f t="shared" si="1"/>
        <v>43466</v>
      </c>
      <c r="AP5" s="166">
        <f t="shared" si="1"/>
        <v>43497</v>
      </c>
      <c r="AQ5" s="166">
        <f t="shared" si="1"/>
        <v>43525</v>
      </c>
      <c r="AR5" s="166">
        <f t="shared" si="1"/>
        <v>43556</v>
      </c>
      <c r="AS5" s="166">
        <f t="shared" si="1"/>
        <v>43586</v>
      </c>
      <c r="AT5" s="166">
        <f t="shared" si="1"/>
        <v>43617</v>
      </c>
      <c r="AU5" s="166">
        <f t="shared" si="1"/>
        <v>43647</v>
      </c>
      <c r="AV5" s="166">
        <f t="shared" si="1"/>
        <v>43678</v>
      </c>
      <c r="AW5" s="166">
        <f t="shared" si="1"/>
        <v>43709</v>
      </c>
      <c r="AX5" s="166">
        <f t="shared" si="1"/>
        <v>43739</v>
      </c>
      <c r="AY5" s="166">
        <f t="shared" si="1"/>
        <v>43770</v>
      </c>
      <c r="AZ5" s="166">
        <f t="shared" si="1"/>
        <v>43800</v>
      </c>
      <c r="BA5" s="166">
        <f t="shared" si="1"/>
        <v>43831</v>
      </c>
      <c r="BB5" s="166">
        <f t="shared" si="1"/>
        <v>43862</v>
      </c>
      <c r="BC5" s="166">
        <f t="shared" si="1"/>
        <v>43891</v>
      </c>
      <c r="BD5" s="166">
        <f t="shared" si="1"/>
        <v>43922</v>
      </c>
      <c r="BE5" s="166">
        <f t="shared" si="1"/>
        <v>43952</v>
      </c>
      <c r="BF5" s="166">
        <f t="shared" si="1"/>
        <v>43983</v>
      </c>
      <c r="BG5" s="166">
        <f t="shared" si="1"/>
        <v>44013</v>
      </c>
      <c r="BH5" s="166">
        <f t="shared" si="1"/>
        <v>44044</v>
      </c>
      <c r="BI5" s="166">
        <f t="shared" si="1"/>
        <v>44075</v>
      </c>
      <c r="BJ5" s="166">
        <f t="shared" si="1"/>
        <v>44105</v>
      </c>
      <c r="BK5" s="166">
        <f t="shared" si="1"/>
        <v>44136</v>
      </c>
      <c r="BL5" s="166">
        <f t="shared" si="1"/>
        <v>44166</v>
      </c>
    </row>
    <row r="6" spans="1:64" s="96" customFormat="1" hidden="1" outlineLevel="1" x14ac:dyDescent="0.25">
      <c r="A6" s="159" t="s">
        <v>167</v>
      </c>
      <c r="E6" s="166">
        <f t="shared" ref="E6:BL6" si="2">EOMONTH(E5,0)</f>
        <v>42400</v>
      </c>
      <c r="F6" s="166">
        <f t="shared" si="2"/>
        <v>42429</v>
      </c>
      <c r="G6" s="166">
        <f t="shared" si="2"/>
        <v>42460</v>
      </c>
      <c r="H6" s="166">
        <f t="shared" si="2"/>
        <v>42490</v>
      </c>
      <c r="I6" s="166">
        <f t="shared" si="2"/>
        <v>42521</v>
      </c>
      <c r="J6" s="166">
        <f t="shared" si="2"/>
        <v>42551</v>
      </c>
      <c r="K6" s="166">
        <f t="shared" si="2"/>
        <v>42582</v>
      </c>
      <c r="L6" s="166">
        <f t="shared" si="2"/>
        <v>42613</v>
      </c>
      <c r="M6" s="166">
        <f t="shared" si="2"/>
        <v>42643</v>
      </c>
      <c r="N6" s="166">
        <f t="shared" si="2"/>
        <v>42674</v>
      </c>
      <c r="O6" s="166">
        <f t="shared" si="2"/>
        <v>42704</v>
      </c>
      <c r="P6" s="166">
        <f t="shared" si="2"/>
        <v>42735</v>
      </c>
      <c r="Q6" s="166">
        <f t="shared" si="2"/>
        <v>42766</v>
      </c>
      <c r="R6" s="166">
        <f t="shared" si="2"/>
        <v>42794</v>
      </c>
      <c r="S6" s="166">
        <f t="shared" si="2"/>
        <v>42825</v>
      </c>
      <c r="T6" s="166">
        <f t="shared" si="2"/>
        <v>42855</v>
      </c>
      <c r="U6" s="166">
        <f t="shared" si="2"/>
        <v>42886</v>
      </c>
      <c r="V6" s="166">
        <f t="shared" si="2"/>
        <v>42916</v>
      </c>
      <c r="W6" s="166">
        <f t="shared" si="2"/>
        <v>42947</v>
      </c>
      <c r="X6" s="166">
        <f t="shared" si="2"/>
        <v>42978</v>
      </c>
      <c r="Y6" s="166">
        <f t="shared" si="2"/>
        <v>43008</v>
      </c>
      <c r="Z6" s="166">
        <f t="shared" si="2"/>
        <v>43039</v>
      </c>
      <c r="AA6" s="166">
        <f t="shared" si="2"/>
        <v>43069</v>
      </c>
      <c r="AB6" s="166">
        <f t="shared" si="2"/>
        <v>43100</v>
      </c>
      <c r="AC6" s="166">
        <f t="shared" si="2"/>
        <v>43131</v>
      </c>
      <c r="AD6" s="166">
        <f t="shared" si="2"/>
        <v>43159</v>
      </c>
      <c r="AE6" s="166">
        <f t="shared" si="2"/>
        <v>43190</v>
      </c>
      <c r="AF6" s="166">
        <f t="shared" si="2"/>
        <v>43220</v>
      </c>
      <c r="AG6" s="166">
        <f t="shared" si="2"/>
        <v>43251</v>
      </c>
      <c r="AH6" s="166">
        <f t="shared" si="2"/>
        <v>43281</v>
      </c>
      <c r="AI6" s="166">
        <f t="shared" si="2"/>
        <v>43312</v>
      </c>
      <c r="AJ6" s="166">
        <f t="shared" si="2"/>
        <v>43343</v>
      </c>
      <c r="AK6" s="166">
        <f t="shared" si="2"/>
        <v>43373</v>
      </c>
      <c r="AL6" s="166">
        <f t="shared" si="2"/>
        <v>43404</v>
      </c>
      <c r="AM6" s="166">
        <f t="shared" si="2"/>
        <v>43434</v>
      </c>
      <c r="AN6" s="166">
        <f t="shared" si="2"/>
        <v>43465</v>
      </c>
      <c r="AO6" s="166">
        <f t="shared" si="2"/>
        <v>43496</v>
      </c>
      <c r="AP6" s="166">
        <f t="shared" si="2"/>
        <v>43524</v>
      </c>
      <c r="AQ6" s="166">
        <f t="shared" si="2"/>
        <v>43555</v>
      </c>
      <c r="AR6" s="166">
        <f t="shared" si="2"/>
        <v>43585</v>
      </c>
      <c r="AS6" s="166">
        <f t="shared" si="2"/>
        <v>43616</v>
      </c>
      <c r="AT6" s="166">
        <f t="shared" si="2"/>
        <v>43646</v>
      </c>
      <c r="AU6" s="166">
        <f t="shared" si="2"/>
        <v>43677</v>
      </c>
      <c r="AV6" s="166">
        <f t="shared" si="2"/>
        <v>43708</v>
      </c>
      <c r="AW6" s="166">
        <f t="shared" si="2"/>
        <v>43738</v>
      </c>
      <c r="AX6" s="166">
        <f t="shared" si="2"/>
        <v>43769</v>
      </c>
      <c r="AY6" s="166">
        <f t="shared" si="2"/>
        <v>43799</v>
      </c>
      <c r="AZ6" s="166">
        <f t="shared" si="2"/>
        <v>43830</v>
      </c>
      <c r="BA6" s="166">
        <f t="shared" si="2"/>
        <v>43861</v>
      </c>
      <c r="BB6" s="166">
        <f t="shared" si="2"/>
        <v>43890</v>
      </c>
      <c r="BC6" s="166">
        <f t="shared" si="2"/>
        <v>43921</v>
      </c>
      <c r="BD6" s="166">
        <f t="shared" si="2"/>
        <v>43951</v>
      </c>
      <c r="BE6" s="166">
        <f t="shared" si="2"/>
        <v>43982</v>
      </c>
      <c r="BF6" s="166">
        <f t="shared" si="2"/>
        <v>44012</v>
      </c>
      <c r="BG6" s="166">
        <f t="shared" si="2"/>
        <v>44043</v>
      </c>
      <c r="BH6" s="166">
        <f t="shared" si="2"/>
        <v>44074</v>
      </c>
      <c r="BI6" s="166">
        <f t="shared" si="2"/>
        <v>44104</v>
      </c>
      <c r="BJ6" s="166">
        <f t="shared" si="2"/>
        <v>44135</v>
      </c>
      <c r="BK6" s="166">
        <f t="shared" si="2"/>
        <v>44165</v>
      </c>
      <c r="BL6" s="166">
        <f t="shared" si="2"/>
        <v>44196</v>
      </c>
    </row>
    <row r="7" spans="1:64" collapsed="1" x14ac:dyDescent="0.25">
      <c r="E7" s="76">
        <f>Controls!B5</f>
        <v>42370</v>
      </c>
      <c r="F7" s="76">
        <f>DATE(YEAR(E7),MONTH(E7)+1,DAY(E7))</f>
        <v>42401</v>
      </c>
      <c r="G7" s="76">
        <f t="shared" ref="G7:BL7" si="3">DATE(YEAR(F7),MONTH(F7)+1,DAY(F7))</f>
        <v>42430</v>
      </c>
      <c r="H7" s="76">
        <f t="shared" si="3"/>
        <v>42461</v>
      </c>
      <c r="I7" s="76">
        <f t="shared" si="3"/>
        <v>42491</v>
      </c>
      <c r="J7" s="76">
        <f t="shared" si="3"/>
        <v>42522</v>
      </c>
      <c r="K7" s="76">
        <f t="shared" si="3"/>
        <v>42552</v>
      </c>
      <c r="L7" s="76">
        <f t="shared" si="3"/>
        <v>42583</v>
      </c>
      <c r="M7" s="76">
        <f t="shared" si="3"/>
        <v>42614</v>
      </c>
      <c r="N7" s="76">
        <f t="shared" si="3"/>
        <v>42644</v>
      </c>
      <c r="O7" s="76">
        <f t="shared" si="3"/>
        <v>42675</v>
      </c>
      <c r="P7" s="76">
        <f t="shared" si="3"/>
        <v>42705</v>
      </c>
      <c r="Q7" s="76">
        <f t="shared" si="3"/>
        <v>42736</v>
      </c>
      <c r="R7" s="76">
        <f t="shared" si="3"/>
        <v>42767</v>
      </c>
      <c r="S7" s="76">
        <f t="shared" si="3"/>
        <v>42795</v>
      </c>
      <c r="T7" s="76">
        <f t="shared" si="3"/>
        <v>42826</v>
      </c>
      <c r="U7" s="76">
        <f t="shared" si="3"/>
        <v>42856</v>
      </c>
      <c r="V7" s="76">
        <f t="shared" si="3"/>
        <v>42887</v>
      </c>
      <c r="W7" s="76">
        <f t="shared" si="3"/>
        <v>42917</v>
      </c>
      <c r="X7" s="76">
        <f t="shared" si="3"/>
        <v>42948</v>
      </c>
      <c r="Y7" s="76">
        <f t="shared" si="3"/>
        <v>42979</v>
      </c>
      <c r="Z7" s="76">
        <f t="shared" si="3"/>
        <v>43009</v>
      </c>
      <c r="AA7" s="76">
        <f t="shared" si="3"/>
        <v>43040</v>
      </c>
      <c r="AB7" s="76">
        <f t="shared" si="3"/>
        <v>43070</v>
      </c>
      <c r="AC7" s="76">
        <f t="shared" si="3"/>
        <v>43101</v>
      </c>
      <c r="AD7" s="76">
        <f t="shared" si="3"/>
        <v>43132</v>
      </c>
      <c r="AE7" s="76">
        <f t="shared" si="3"/>
        <v>43160</v>
      </c>
      <c r="AF7" s="76">
        <f t="shared" si="3"/>
        <v>43191</v>
      </c>
      <c r="AG7" s="76">
        <f t="shared" si="3"/>
        <v>43221</v>
      </c>
      <c r="AH7" s="76">
        <f t="shared" si="3"/>
        <v>43252</v>
      </c>
      <c r="AI7" s="76">
        <f t="shared" si="3"/>
        <v>43282</v>
      </c>
      <c r="AJ7" s="76">
        <f t="shared" si="3"/>
        <v>43313</v>
      </c>
      <c r="AK7" s="76">
        <f t="shared" si="3"/>
        <v>43344</v>
      </c>
      <c r="AL7" s="76">
        <f t="shared" si="3"/>
        <v>43374</v>
      </c>
      <c r="AM7" s="76">
        <f t="shared" si="3"/>
        <v>43405</v>
      </c>
      <c r="AN7" s="76">
        <f t="shared" si="3"/>
        <v>43435</v>
      </c>
      <c r="AO7" s="76">
        <f t="shared" si="3"/>
        <v>43466</v>
      </c>
      <c r="AP7" s="76">
        <f t="shared" si="3"/>
        <v>43497</v>
      </c>
      <c r="AQ7" s="76">
        <f t="shared" si="3"/>
        <v>43525</v>
      </c>
      <c r="AR7" s="76">
        <f t="shared" si="3"/>
        <v>43556</v>
      </c>
      <c r="AS7" s="76">
        <f t="shared" si="3"/>
        <v>43586</v>
      </c>
      <c r="AT7" s="76">
        <f t="shared" si="3"/>
        <v>43617</v>
      </c>
      <c r="AU7" s="76">
        <f t="shared" si="3"/>
        <v>43647</v>
      </c>
      <c r="AV7" s="76">
        <f t="shared" si="3"/>
        <v>43678</v>
      </c>
      <c r="AW7" s="76">
        <f t="shared" si="3"/>
        <v>43709</v>
      </c>
      <c r="AX7" s="76">
        <f t="shared" si="3"/>
        <v>43739</v>
      </c>
      <c r="AY7" s="76">
        <f t="shared" si="3"/>
        <v>43770</v>
      </c>
      <c r="AZ7" s="76">
        <f t="shared" si="3"/>
        <v>43800</v>
      </c>
      <c r="BA7" s="76">
        <f t="shared" si="3"/>
        <v>43831</v>
      </c>
      <c r="BB7" s="76">
        <f t="shared" si="3"/>
        <v>43862</v>
      </c>
      <c r="BC7" s="76">
        <f t="shared" si="3"/>
        <v>43891</v>
      </c>
      <c r="BD7" s="76">
        <f t="shared" si="3"/>
        <v>43922</v>
      </c>
      <c r="BE7" s="76">
        <f t="shared" si="3"/>
        <v>43952</v>
      </c>
      <c r="BF7" s="76">
        <f t="shared" si="3"/>
        <v>43983</v>
      </c>
      <c r="BG7" s="76">
        <f t="shared" si="3"/>
        <v>44013</v>
      </c>
      <c r="BH7" s="76">
        <f t="shared" si="3"/>
        <v>44044</v>
      </c>
      <c r="BI7" s="76">
        <f t="shared" si="3"/>
        <v>44075</v>
      </c>
      <c r="BJ7" s="76">
        <f t="shared" si="3"/>
        <v>44105</v>
      </c>
      <c r="BK7" s="76">
        <f t="shared" si="3"/>
        <v>44136</v>
      </c>
      <c r="BL7" s="76">
        <f t="shared" si="3"/>
        <v>44166</v>
      </c>
    </row>
    <row r="9" spans="1:64" x14ac:dyDescent="0.25">
      <c r="A9" s="64" t="s">
        <v>168</v>
      </c>
      <c r="B9" s="64"/>
      <c r="C9" s="64"/>
      <c r="D9" s="64"/>
      <c r="E9" s="167">
        <f>SUM(E12:E39)</f>
        <v>0</v>
      </c>
      <c r="F9" s="167">
        <f t="shared" ref="F9:BL9" si="4">SUM(F12:F39)</f>
        <v>0</v>
      </c>
      <c r="G9" s="167">
        <f t="shared" si="4"/>
        <v>0</v>
      </c>
      <c r="H9" s="167">
        <f t="shared" si="4"/>
        <v>0</v>
      </c>
      <c r="I9" s="167">
        <f t="shared" si="4"/>
        <v>0</v>
      </c>
      <c r="J9" s="167">
        <f t="shared" si="4"/>
        <v>0</v>
      </c>
      <c r="K9" s="167">
        <f t="shared" si="4"/>
        <v>0</v>
      </c>
      <c r="L9" s="167">
        <f t="shared" si="4"/>
        <v>0</v>
      </c>
      <c r="M9" s="167">
        <f t="shared" si="4"/>
        <v>0</v>
      </c>
      <c r="N9" s="167">
        <f t="shared" si="4"/>
        <v>0</v>
      </c>
      <c r="O9" s="167">
        <f t="shared" si="4"/>
        <v>0</v>
      </c>
      <c r="P9" s="167">
        <f t="shared" si="4"/>
        <v>0</v>
      </c>
      <c r="Q9" s="167">
        <f t="shared" si="4"/>
        <v>0</v>
      </c>
      <c r="R9" s="167">
        <f t="shared" si="4"/>
        <v>0</v>
      </c>
      <c r="S9" s="167">
        <f t="shared" si="4"/>
        <v>0</v>
      </c>
      <c r="T9" s="167">
        <f t="shared" si="4"/>
        <v>0</v>
      </c>
      <c r="U9" s="167">
        <f t="shared" si="4"/>
        <v>0</v>
      </c>
      <c r="V9" s="167">
        <f t="shared" si="4"/>
        <v>0</v>
      </c>
      <c r="W9" s="167">
        <f t="shared" si="4"/>
        <v>0</v>
      </c>
      <c r="X9" s="167">
        <f t="shared" si="4"/>
        <v>0</v>
      </c>
      <c r="Y9" s="167">
        <f t="shared" si="4"/>
        <v>0</v>
      </c>
      <c r="Z9" s="167">
        <f t="shared" si="4"/>
        <v>0</v>
      </c>
      <c r="AA9" s="167">
        <f t="shared" si="4"/>
        <v>0</v>
      </c>
      <c r="AB9" s="167">
        <f t="shared" si="4"/>
        <v>0</v>
      </c>
      <c r="AC9" s="167">
        <f t="shared" si="4"/>
        <v>0</v>
      </c>
      <c r="AD9" s="167">
        <f t="shared" si="4"/>
        <v>0</v>
      </c>
      <c r="AE9" s="167">
        <f t="shared" si="4"/>
        <v>0</v>
      </c>
      <c r="AF9" s="167">
        <f t="shared" si="4"/>
        <v>0</v>
      </c>
      <c r="AG9" s="167">
        <f t="shared" si="4"/>
        <v>0</v>
      </c>
      <c r="AH9" s="167">
        <f t="shared" si="4"/>
        <v>0</v>
      </c>
      <c r="AI9" s="167">
        <f t="shared" si="4"/>
        <v>0</v>
      </c>
      <c r="AJ9" s="167">
        <f t="shared" si="4"/>
        <v>0</v>
      </c>
      <c r="AK9" s="167">
        <f t="shared" si="4"/>
        <v>0</v>
      </c>
      <c r="AL9" s="167">
        <f t="shared" si="4"/>
        <v>0</v>
      </c>
      <c r="AM9" s="167">
        <f t="shared" si="4"/>
        <v>0</v>
      </c>
      <c r="AN9" s="167">
        <f t="shared" si="4"/>
        <v>0</v>
      </c>
      <c r="AO9" s="167">
        <f t="shared" si="4"/>
        <v>0</v>
      </c>
      <c r="AP9" s="167">
        <f t="shared" si="4"/>
        <v>0</v>
      </c>
      <c r="AQ9" s="167">
        <f t="shared" si="4"/>
        <v>0</v>
      </c>
      <c r="AR9" s="167">
        <f t="shared" si="4"/>
        <v>0</v>
      </c>
      <c r="AS9" s="167">
        <f t="shared" si="4"/>
        <v>0</v>
      </c>
      <c r="AT9" s="167">
        <f t="shared" si="4"/>
        <v>0</v>
      </c>
      <c r="AU9" s="167">
        <f t="shared" si="4"/>
        <v>0</v>
      </c>
      <c r="AV9" s="167">
        <f t="shared" si="4"/>
        <v>0</v>
      </c>
      <c r="AW9" s="167">
        <f t="shared" si="4"/>
        <v>0</v>
      </c>
      <c r="AX9" s="167">
        <f t="shared" si="4"/>
        <v>0</v>
      </c>
      <c r="AY9" s="167">
        <f t="shared" si="4"/>
        <v>0</v>
      </c>
      <c r="AZ9" s="167">
        <f t="shared" si="4"/>
        <v>0</v>
      </c>
      <c r="BA9" s="167">
        <f t="shared" si="4"/>
        <v>0</v>
      </c>
      <c r="BB9" s="167">
        <f t="shared" si="4"/>
        <v>0</v>
      </c>
      <c r="BC9" s="167">
        <f t="shared" si="4"/>
        <v>0</v>
      </c>
      <c r="BD9" s="167">
        <f t="shared" si="4"/>
        <v>0</v>
      </c>
      <c r="BE9" s="167">
        <f t="shared" si="4"/>
        <v>0</v>
      </c>
      <c r="BF9" s="167">
        <f t="shared" si="4"/>
        <v>0</v>
      </c>
      <c r="BG9" s="167">
        <f t="shared" si="4"/>
        <v>0</v>
      </c>
      <c r="BH9" s="167">
        <f t="shared" si="4"/>
        <v>0</v>
      </c>
      <c r="BI9" s="167">
        <f t="shared" si="4"/>
        <v>0</v>
      </c>
      <c r="BJ9" s="167">
        <f t="shared" si="4"/>
        <v>0</v>
      </c>
      <c r="BK9" s="167">
        <f t="shared" si="4"/>
        <v>0</v>
      </c>
      <c r="BL9" s="167">
        <f t="shared" si="4"/>
        <v>0</v>
      </c>
    </row>
    <row r="11" spans="1:64" x14ac:dyDescent="0.25">
      <c r="A11" s="160" t="s">
        <v>169</v>
      </c>
      <c r="B11" s="160" t="s">
        <v>170</v>
      </c>
      <c r="C11" s="160" t="s">
        <v>125</v>
      </c>
      <c r="D11" s="160" t="s">
        <v>171</v>
      </c>
    </row>
    <row r="12" spans="1:64" x14ac:dyDescent="0.25">
      <c r="A12" s="79" t="s">
        <v>172</v>
      </c>
      <c r="B12" s="98">
        <v>42401</v>
      </c>
      <c r="C12" s="98">
        <v>42429</v>
      </c>
      <c r="D12" s="97">
        <v>0</v>
      </c>
      <c r="E12" s="85">
        <f>IF(AND($B12&lt;=E$5,$C12&gt;=E$6),$D12,0)</f>
        <v>0</v>
      </c>
      <c r="F12" s="85">
        <f t="shared" ref="F12:U16" si="5">IF(AND($B12&lt;=F$5,$C12&gt;=F$6),$D12,0)</f>
        <v>0</v>
      </c>
      <c r="G12" s="85">
        <f t="shared" si="5"/>
        <v>0</v>
      </c>
      <c r="H12" s="85">
        <f t="shared" si="5"/>
        <v>0</v>
      </c>
      <c r="I12" s="85">
        <f t="shared" si="5"/>
        <v>0</v>
      </c>
      <c r="J12" s="85">
        <f t="shared" si="5"/>
        <v>0</v>
      </c>
      <c r="K12" s="85">
        <f t="shared" si="5"/>
        <v>0</v>
      </c>
      <c r="L12" s="85">
        <f t="shared" si="5"/>
        <v>0</v>
      </c>
      <c r="M12" s="85">
        <f t="shared" si="5"/>
        <v>0</v>
      </c>
      <c r="N12" s="85">
        <f t="shared" si="5"/>
        <v>0</v>
      </c>
      <c r="O12" s="85">
        <f t="shared" si="5"/>
        <v>0</v>
      </c>
      <c r="P12" s="85">
        <f t="shared" si="5"/>
        <v>0</v>
      </c>
      <c r="Q12" s="85">
        <f t="shared" si="5"/>
        <v>0</v>
      </c>
      <c r="R12" s="85">
        <f t="shared" si="5"/>
        <v>0</v>
      </c>
      <c r="S12" s="85">
        <f t="shared" si="5"/>
        <v>0</v>
      </c>
      <c r="T12" s="85">
        <f t="shared" si="5"/>
        <v>0</v>
      </c>
      <c r="U12" s="85">
        <f t="shared" si="5"/>
        <v>0</v>
      </c>
      <c r="V12" s="85">
        <f t="shared" ref="V12:BL16" si="6">IF(AND($B12&lt;=V$5,$C12&gt;=V$6),$D12,0)</f>
        <v>0</v>
      </c>
      <c r="W12" s="85">
        <f t="shared" si="6"/>
        <v>0</v>
      </c>
      <c r="X12" s="85">
        <f t="shared" si="6"/>
        <v>0</v>
      </c>
      <c r="Y12" s="85">
        <f t="shared" si="6"/>
        <v>0</v>
      </c>
      <c r="Z12" s="85">
        <f t="shared" si="6"/>
        <v>0</v>
      </c>
      <c r="AA12" s="85">
        <f t="shared" si="6"/>
        <v>0</v>
      </c>
      <c r="AB12" s="85">
        <f t="shared" si="6"/>
        <v>0</v>
      </c>
      <c r="AC12" s="85">
        <f t="shared" si="6"/>
        <v>0</v>
      </c>
      <c r="AD12" s="85">
        <f t="shared" si="6"/>
        <v>0</v>
      </c>
      <c r="AE12" s="85">
        <f t="shared" si="6"/>
        <v>0</v>
      </c>
      <c r="AF12" s="85">
        <f t="shared" si="6"/>
        <v>0</v>
      </c>
      <c r="AG12" s="85">
        <f t="shared" si="6"/>
        <v>0</v>
      </c>
      <c r="AH12" s="85">
        <f t="shared" si="6"/>
        <v>0</v>
      </c>
      <c r="AI12" s="85">
        <f t="shared" si="6"/>
        <v>0</v>
      </c>
      <c r="AJ12" s="85">
        <f t="shared" si="6"/>
        <v>0</v>
      </c>
      <c r="AK12" s="85">
        <f t="shared" si="6"/>
        <v>0</v>
      </c>
      <c r="AL12" s="85">
        <f t="shared" si="6"/>
        <v>0</v>
      </c>
      <c r="AM12" s="85">
        <f t="shared" si="6"/>
        <v>0</v>
      </c>
      <c r="AN12" s="85">
        <f t="shared" si="6"/>
        <v>0</v>
      </c>
      <c r="AO12" s="85">
        <f t="shared" si="6"/>
        <v>0</v>
      </c>
      <c r="AP12" s="85">
        <f t="shared" si="6"/>
        <v>0</v>
      </c>
      <c r="AQ12" s="85">
        <f t="shared" si="6"/>
        <v>0</v>
      </c>
      <c r="AR12" s="85">
        <f t="shared" si="6"/>
        <v>0</v>
      </c>
      <c r="AS12" s="85">
        <f t="shared" si="6"/>
        <v>0</v>
      </c>
      <c r="AT12" s="85">
        <f t="shared" si="6"/>
        <v>0</v>
      </c>
      <c r="AU12" s="85">
        <f t="shared" si="6"/>
        <v>0</v>
      </c>
      <c r="AV12" s="85">
        <f t="shared" si="6"/>
        <v>0</v>
      </c>
      <c r="AW12" s="85">
        <f t="shared" si="6"/>
        <v>0</v>
      </c>
      <c r="AX12" s="85">
        <f t="shared" si="6"/>
        <v>0</v>
      </c>
      <c r="AY12" s="85">
        <f t="shared" si="6"/>
        <v>0</v>
      </c>
      <c r="AZ12" s="85">
        <f t="shared" si="6"/>
        <v>0</v>
      </c>
      <c r="BA12" s="85">
        <f t="shared" si="6"/>
        <v>0</v>
      </c>
      <c r="BB12" s="85">
        <f t="shared" si="6"/>
        <v>0</v>
      </c>
      <c r="BC12" s="85">
        <f t="shared" si="6"/>
        <v>0</v>
      </c>
      <c r="BD12" s="85">
        <f t="shared" si="6"/>
        <v>0</v>
      </c>
      <c r="BE12" s="85">
        <f t="shared" si="6"/>
        <v>0</v>
      </c>
      <c r="BF12" s="85">
        <f t="shared" si="6"/>
        <v>0</v>
      </c>
      <c r="BG12" s="85">
        <f t="shared" si="6"/>
        <v>0</v>
      </c>
      <c r="BH12" s="85">
        <f t="shared" si="6"/>
        <v>0</v>
      </c>
      <c r="BI12" s="85">
        <f t="shared" si="6"/>
        <v>0</v>
      </c>
      <c r="BJ12" s="85">
        <f t="shared" si="6"/>
        <v>0</v>
      </c>
      <c r="BK12" s="85">
        <f t="shared" si="6"/>
        <v>0</v>
      </c>
      <c r="BL12" s="85">
        <f t="shared" si="6"/>
        <v>0</v>
      </c>
    </row>
    <row r="13" spans="1:64" x14ac:dyDescent="0.25">
      <c r="A13" s="79" t="s">
        <v>173</v>
      </c>
      <c r="B13" s="98">
        <v>42461</v>
      </c>
      <c r="C13" s="98">
        <v>42521</v>
      </c>
      <c r="D13" s="97">
        <v>0</v>
      </c>
      <c r="E13" s="85">
        <f t="shared" ref="E13:E16" si="7">IF(AND($B13&lt;=E$5,$C13&gt;=E$6),$D13,0)</f>
        <v>0</v>
      </c>
      <c r="F13" s="85">
        <f t="shared" si="5"/>
        <v>0</v>
      </c>
      <c r="G13" s="85">
        <f t="shared" si="5"/>
        <v>0</v>
      </c>
      <c r="H13" s="85">
        <f t="shared" si="5"/>
        <v>0</v>
      </c>
      <c r="I13" s="85">
        <f t="shared" si="5"/>
        <v>0</v>
      </c>
      <c r="J13" s="85">
        <f t="shared" si="5"/>
        <v>0</v>
      </c>
      <c r="K13" s="85">
        <f t="shared" si="5"/>
        <v>0</v>
      </c>
      <c r="L13" s="85">
        <f t="shared" si="5"/>
        <v>0</v>
      </c>
      <c r="M13" s="85">
        <f t="shared" si="5"/>
        <v>0</v>
      </c>
      <c r="N13" s="85">
        <f t="shared" si="5"/>
        <v>0</v>
      </c>
      <c r="O13" s="85">
        <f t="shared" si="5"/>
        <v>0</v>
      </c>
      <c r="P13" s="85">
        <f t="shared" si="5"/>
        <v>0</v>
      </c>
      <c r="Q13" s="85">
        <f t="shared" si="5"/>
        <v>0</v>
      </c>
      <c r="R13" s="85">
        <f t="shared" si="5"/>
        <v>0</v>
      </c>
      <c r="S13" s="85">
        <f t="shared" si="5"/>
        <v>0</v>
      </c>
      <c r="T13" s="85">
        <f t="shared" si="5"/>
        <v>0</v>
      </c>
      <c r="U13" s="85">
        <f t="shared" si="5"/>
        <v>0</v>
      </c>
      <c r="V13" s="85">
        <f t="shared" si="6"/>
        <v>0</v>
      </c>
      <c r="W13" s="85">
        <f t="shared" si="6"/>
        <v>0</v>
      </c>
      <c r="X13" s="85">
        <f t="shared" si="6"/>
        <v>0</v>
      </c>
      <c r="Y13" s="85">
        <f t="shared" si="6"/>
        <v>0</v>
      </c>
      <c r="Z13" s="85">
        <f t="shared" si="6"/>
        <v>0</v>
      </c>
      <c r="AA13" s="85">
        <f t="shared" si="6"/>
        <v>0</v>
      </c>
      <c r="AB13" s="85">
        <f t="shared" si="6"/>
        <v>0</v>
      </c>
      <c r="AC13" s="85">
        <f t="shared" si="6"/>
        <v>0</v>
      </c>
      <c r="AD13" s="85">
        <f t="shared" si="6"/>
        <v>0</v>
      </c>
      <c r="AE13" s="85">
        <f t="shared" si="6"/>
        <v>0</v>
      </c>
      <c r="AF13" s="85">
        <f t="shared" si="6"/>
        <v>0</v>
      </c>
      <c r="AG13" s="85">
        <f t="shared" si="6"/>
        <v>0</v>
      </c>
      <c r="AH13" s="85">
        <f t="shared" si="6"/>
        <v>0</v>
      </c>
      <c r="AI13" s="85">
        <f t="shared" si="6"/>
        <v>0</v>
      </c>
      <c r="AJ13" s="85">
        <f t="shared" si="6"/>
        <v>0</v>
      </c>
      <c r="AK13" s="85">
        <f t="shared" si="6"/>
        <v>0</v>
      </c>
      <c r="AL13" s="85">
        <f t="shared" si="6"/>
        <v>0</v>
      </c>
      <c r="AM13" s="85">
        <f t="shared" si="6"/>
        <v>0</v>
      </c>
      <c r="AN13" s="85">
        <f t="shared" si="6"/>
        <v>0</v>
      </c>
      <c r="AO13" s="85">
        <f t="shared" si="6"/>
        <v>0</v>
      </c>
      <c r="AP13" s="85">
        <f t="shared" si="6"/>
        <v>0</v>
      </c>
      <c r="AQ13" s="85">
        <f t="shared" si="6"/>
        <v>0</v>
      </c>
      <c r="AR13" s="85">
        <f t="shared" si="6"/>
        <v>0</v>
      </c>
      <c r="AS13" s="85">
        <f t="shared" si="6"/>
        <v>0</v>
      </c>
      <c r="AT13" s="85">
        <f t="shared" si="6"/>
        <v>0</v>
      </c>
      <c r="AU13" s="85">
        <f t="shared" si="6"/>
        <v>0</v>
      </c>
      <c r="AV13" s="85">
        <f t="shared" si="6"/>
        <v>0</v>
      </c>
      <c r="AW13" s="85">
        <f t="shared" si="6"/>
        <v>0</v>
      </c>
      <c r="AX13" s="85">
        <f t="shared" si="6"/>
        <v>0</v>
      </c>
      <c r="AY13" s="85">
        <f t="shared" si="6"/>
        <v>0</v>
      </c>
      <c r="AZ13" s="85">
        <f t="shared" si="6"/>
        <v>0</v>
      </c>
      <c r="BA13" s="85">
        <f t="shared" si="6"/>
        <v>0</v>
      </c>
      <c r="BB13" s="85">
        <f t="shared" si="6"/>
        <v>0</v>
      </c>
      <c r="BC13" s="85">
        <f t="shared" si="6"/>
        <v>0</v>
      </c>
      <c r="BD13" s="85">
        <f t="shared" si="6"/>
        <v>0</v>
      </c>
      <c r="BE13" s="85">
        <f t="shared" si="6"/>
        <v>0</v>
      </c>
      <c r="BF13" s="85">
        <f t="shared" si="6"/>
        <v>0</v>
      </c>
      <c r="BG13" s="85">
        <f t="shared" si="6"/>
        <v>0</v>
      </c>
      <c r="BH13" s="85">
        <f t="shared" si="6"/>
        <v>0</v>
      </c>
      <c r="BI13" s="85">
        <f t="shared" si="6"/>
        <v>0</v>
      </c>
      <c r="BJ13" s="85">
        <f t="shared" si="6"/>
        <v>0</v>
      </c>
      <c r="BK13" s="85">
        <f t="shared" si="6"/>
        <v>0</v>
      </c>
      <c r="BL13" s="85">
        <f t="shared" si="6"/>
        <v>0</v>
      </c>
    </row>
    <row r="14" spans="1:64" x14ac:dyDescent="0.25">
      <c r="A14" s="79" t="s">
        <v>174</v>
      </c>
      <c r="B14" s="98">
        <v>42401</v>
      </c>
      <c r="C14" s="98">
        <v>42429</v>
      </c>
      <c r="D14" s="97">
        <v>0</v>
      </c>
      <c r="E14" s="85">
        <f t="shared" si="7"/>
        <v>0</v>
      </c>
      <c r="F14" s="85">
        <f t="shared" si="5"/>
        <v>0</v>
      </c>
      <c r="G14" s="85">
        <f t="shared" si="5"/>
        <v>0</v>
      </c>
      <c r="H14" s="85">
        <f t="shared" si="5"/>
        <v>0</v>
      </c>
      <c r="I14" s="85">
        <f t="shared" si="5"/>
        <v>0</v>
      </c>
      <c r="J14" s="85">
        <f t="shared" si="5"/>
        <v>0</v>
      </c>
      <c r="K14" s="85">
        <f t="shared" si="5"/>
        <v>0</v>
      </c>
      <c r="L14" s="85">
        <f t="shared" si="5"/>
        <v>0</v>
      </c>
      <c r="M14" s="85">
        <f t="shared" si="5"/>
        <v>0</v>
      </c>
      <c r="N14" s="85">
        <f t="shared" si="5"/>
        <v>0</v>
      </c>
      <c r="O14" s="85">
        <f t="shared" si="5"/>
        <v>0</v>
      </c>
      <c r="P14" s="85">
        <f t="shared" si="5"/>
        <v>0</v>
      </c>
      <c r="Q14" s="85">
        <f t="shared" si="5"/>
        <v>0</v>
      </c>
      <c r="R14" s="85">
        <f t="shared" si="5"/>
        <v>0</v>
      </c>
      <c r="S14" s="85">
        <f t="shared" si="5"/>
        <v>0</v>
      </c>
      <c r="T14" s="85">
        <f t="shared" si="5"/>
        <v>0</v>
      </c>
      <c r="U14" s="85">
        <f t="shared" si="5"/>
        <v>0</v>
      </c>
      <c r="V14" s="85">
        <f t="shared" si="6"/>
        <v>0</v>
      </c>
      <c r="W14" s="85">
        <f t="shared" si="6"/>
        <v>0</v>
      </c>
      <c r="X14" s="85">
        <f t="shared" si="6"/>
        <v>0</v>
      </c>
      <c r="Y14" s="85">
        <f t="shared" si="6"/>
        <v>0</v>
      </c>
      <c r="Z14" s="85">
        <f t="shared" si="6"/>
        <v>0</v>
      </c>
      <c r="AA14" s="85">
        <f t="shared" si="6"/>
        <v>0</v>
      </c>
      <c r="AB14" s="85">
        <f t="shared" si="6"/>
        <v>0</v>
      </c>
      <c r="AC14" s="85">
        <f t="shared" si="6"/>
        <v>0</v>
      </c>
      <c r="AD14" s="85">
        <f t="shared" si="6"/>
        <v>0</v>
      </c>
      <c r="AE14" s="85">
        <f t="shared" si="6"/>
        <v>0</v>
      </c>
      <c r="AF14" s="85">
        <f t="shared" si="6"/>
        <v>0</v>
      </c>
      <c r="AG14" s="85">
        <f t="shared" si="6"/>
        <v>0</v>
      </c>
      <c r="AH14" s="85">
        <f t="shared" si="6"/>
        <v>0</v>
      </c>
      <c r="AI14" s="85">
        <f t="shared" si="6"/>
        <v>0</v>
      </c>
      <c r="AJ14" s="85">
        <f t="shared" si="6"/>
        <v>0</v>
      </c>
      <c r="AK14" s="85">
        <f t="shared" si="6"/>
        <v>0</v>
      </c>
      <c r="AL14" s="85">
        <f t="shared" si="6"/>
        <v>0</v>
      </c>
      <c r="AM14" s="85">
        <f t="shared" si="6"/>
        <v>0</v>
      </c>
      <c r="AN14" s="85">
        <f t="shared" si="6"/>
        <v>0</v>
      </c>
      <c r="AO14" s="85">
        <f t="shared" si="6"/>
        <v>0</v>
      </c>
      <c r="AP14" s="85">
        <f t="shared" si="6"/>
        <v>0</v>
      </c>
      <c r="AQ14" s="85">
        <f t="shared" si="6"/>
        <v>0</v>
      </c>
      <c r="AR14" s="85">
        <f t="shared" si="6"/>
        <v>0</v>
      </c>
      <c r="AS14" s="85">
        <f t="shared" si="6"/>
        <v>0</v>
      </c>
      <c r="AT14" s="85">
        <f t="shared" si="6"/>
        <v>0</v>
      </c>
      <c r="AU14" s="85">
        <f t="shared" si="6"/>
        <v>0</v>
      </c>
      <c r="AV14" s="85">
        <f t="shared" si="6"/>
        <v>0</v>
      </c>
      <c r="AW14" s="85">
        <f t="shared" si="6"/>
        <v>0</v>
      </c>
      <c r="AX14" s="85">
        <f t="shared" si="6"/>
        <v>0</v>
      </c>
      <c r="AY14" s="85">
        <f t="shared" si="6"/>
        <v>0</v>
      </c>
      <c r="AZ14" s="85">
        <f t="shared" si="6"/>
        <v>0</v>
      </c>
      <c r="BA14" s="85">
        <f t="shared" si="6"/>
        <v>0</v>
      </c>
      <c r="BB14" s="85">
        <f t="shared" si="6"/>
        <v>0</v>
      </c>
      <c r="BC14" s="85">
        <f t="shared" si="6"/>
        <v>0</v>
      </c>
      <c r="BD14" s="85">
        <f t="shared" si="6"/>
        <v>0</v>
      </c>
      <c r="BE14" s="85">
        <f t="shared" si="6"/>
        <v>0</v>
      </c>
      <c r="BF14" s="85">
        <f t="shared" si="6"/>
        <v>0</v>
      </c>
      <c r="BG14" s="85">
        <f t="shared" si="6"/>
        <v>0</v>
      </c>
      <c r="BH14" s="85">
        <f t="shared" si="6"/>
        <v>0</v>
      </c>
      <c r="BI14" s="85">
        <f t="shared" si="6"/>
        <v>0</v>
      </c>
      <c r="BJ14" s="85">
        <f t="shared" si="6"/>
        <v>0</v>
      </c>
      <c r="BK14" s="85">
        <f t="shared" si="6"/>
        <v>0</v>
      </c>
      <c r="BL14" s="85">
        <f t="shared" si="6"/>
        <v>0</v>
      </c>
    </row>
    <row r="15" spans="1:64" x14ac:dyDescent="0.25">
      <c r="A15" s="79" t="s">
        <v>175</v>
      </c>
      <c r="B15" s="98">
        <v>42401</v>
      </c>
      <c r="C15" s="98">
        <v>42429</v>
      </c>
      <c r="D15" s="97">
        <v>0</v>
      </c>
      <c r="E15" s="85">
        <f t="shared" si="7"/>
        <v>0</v>
      </c>
      <c r="F15" s="85">
        <f t="shared" si="5"/>
        <v>0</v>
      </c>
      <c r="G15" s="85">
        <f t="shared" si="5"/>
        <v>0</v>
      </c>
      <c r="H15" s="85">
        <f t="shared" si="5"/>
        <v>0</v>
      </c>
      <c r="I15" s="85">
        <f t="shared" si="5"/>
        <v>0</v>
      </c>
      <c r="J15" s="85">
        <f t="shared" si="5"/>
        <v>0</v>
      </c>
      <c r="K15" s="85">
        <f t="shared" si="5"/>
        <v>0</v>
      </c>
      <c r="L15" s="85">
        <f t="shared" si="5"/>
        <v>0</v>
      </c>
      <c r="M15" s="85">
        <f t="shared" si="5"/>
        <v>0</v>
      </c>
      <c r="N15" s="85">
        <f t="shared" si="5"/>
        <v>0</v>
      </c>
      <c r="O15" s="85">
        <f t="shared" si="5"/>
        <v>0</v>
      </c>
      <c r="P15" s="85">
        <f t="shared" si="5"/>
        <v>0</v>
      </c>
      <c r="Q15" s="85">
        <f t="shared" si="5"/>
        <v>0</v>
      </c>
      <c r="R15" s="85">
        <f t="shared" si="5"/>
        <v>0</v>
      </c>
      <c r="S15" s="85">
        <f t="shared" si="5"/>
        <v>0</v>
      </c>
      <c r="T15" s="85">
        <f t="shared" si="5"/>
        <v>0</v>
      </c>
      <c r="U15" s="85">
        <f t="shared" si="5"/>
        <v>0</v>
      </c>
      <c r="V15" s="85">
        <f t="shared" si="6"/>
        <v>0</v>
      </c>
      <c r="W15" s="85">
        <f t="shared" si="6"/>
        <v>0</v>
      </c>
      <c r="X15" s="85">
        <f t="shared" si="6"/>
        <v>0</v>
      </c>
      <c r="Y15" s="85">
        <f t="shared" si="6"/>
        <v>0</v>
      </c>
      <c r="Z15" s="85">
        <f t="shared" si="6"/>
        <v>0</v>
      </c>
      <c r="AA15" s="85">
        <f t="shared" si="6"/>
        <v>0</v>
      </c>
      <c r="AB15" s="85">
        <f t="shared" si="6"/>
        <v>0</v>
      </c>
      <c r="AC15" s="85">
        <f t="shared" si="6"/>
        <v>0</v>
      </c>
      <c r="AD15" s="85">
        <f t="shared" si="6"/>
        <v>0</v>
      </c>
      <c r="AE15" s="85">
        <f t="shared" si="6"/>
        <v>0</v>
      </c>
      <c r="AF15" s="85">
        <f t="shared" si="6"/>
        <v>0</v>
      </c>
      <c r="AG15" s="85">
        <f t="shared" si="6"/>
        <v>0</v>
      </c>
      <c r="AH15" s="85">
        <f t="shared" si="6"/>
        <v>0</v>
      </c>
      <c r="AI15" s="85">
        <f t="shared" si="6"/>
        <v>0</v>
      </c>
      <c r="AJ15" s="85">
        <f t="shared" si="6"/>
        <v>0</v>
      </c>
      <c r="AK15" s="85">
        <f t="shared" si="6"/>
        <v>0</v>
      </c>
      <c r="AL15" s="85">
        <f t="shared" si="6"/>
        <v>0</v>
      </c>
      <c r="AM15" s="85">
        <f t="shared" si="6"/>
        <v>0</v>
      </c>
      <c r="AN15" s="85">
        <f t="shared" si="6"/>
        <v>0</v>
      </c>
      <c r="AO15" s="85">
        <f t="shared" si="6"/>
        <v>0</v>
      </c>
      <c r="AP15" s="85">
        <f t="shared" si="6"/>
        <v>0</v>
      </c>
      <c r="AQ15" s="85">
        <f t="shared" si="6"/>
        <v>0</v>
      </c>
      <c r="AR15" s="85">
        <f t="shared" si="6"/>
        <v>0</v>
      </c>
      <c r="AS15" s="85">
        <f t="shared" si="6"/>
        <v>0</v>
      </c>
      <c r="AT15" s="85">
        <f t="shared" si="6"/>
        <v>0</v>
      </c>
      <c r="AU15" s="85">
        <f t="shared" si="6"/>
        <v>0</v>
      </c>
      <c r="AV15" s="85">
        <f t="shared" si="6"/>
        <v>0</v>
      </c>
      <c r="AW15" s="85">
        <f t="shared" si="6"/>
        <v>0</v>
      </c>
      <c r="AX15" s="85">
        <f t="shared" si="6"/>
        <v>0</v>
      </c>
      <c r="AY15" s="85">
        <f t="shared" si="6"/>
        <v>0</v>
      </c>
      <c r="AZ15" s="85">
        <f t="shared" si="6"/>
        <v>0</v>
      </c>
      <c r="BA15" s="85">
        <f t="shared" si="6"/>
        <v>0</v>
      </c>
      <c r="BB15" s="85">
        <f t="shared" si="6"/>
        <v>0</v>
      </c>
      <c r="BC15" s="85">
        <f t="shared" si="6"/>
        <v>0</v>
      </c>
      <c r="BD15" s="85">
        <f t="shared" si="6"/>
        <v>0</v>
      </c>
      <c r="BE15" s="85">
        <f t="shared" si="6"/>
        <v>0</v>
      </c>
      <c r="BF15" s="85">
        <f t="shared" si="6"/>
        <v>0</v>
      </c>
      <c r="BG15" s="85">
        <f t="shared" si="6"/>
        <v>0</v>
      </c>
      <c r="BH15" s="85">
        <f t="shared" si="6"/>
        <v>0</v>
      </c>
      <c r="BI15" s="85">
        <f t="shared" si="6"/>
        <v>0</v>
      </c>
      <c r="BJ15" s="85">
        <f t="shared" si="6"/>
        <v>0</v>
      </c>
      <c r="BK15" s="85">
        <f t="shared" si="6"/>
        <v>0</v>
      </c>
      <c r="BL15" s="85">
        <f t="shared" si="6"/>
        <v>0</v>
      </c>
    </row>
    <row r="16" spans="1:64" x14ac:dyDescent="0.25">
      <c r="A16" s="79" t="s">
        <v>176</v>
      </c>
      <c r="B16" s="98">
        <v>42401</v>
      </c>
      <c r="C16" s="98">
        <v>42429</v>
      </c>
      <c r="D16" s="97">
        <v>0</v>
      </c>
      <c r="E16" s="85">
        <f t="shared" si="7"/>
        <v>0</v>
      </c>
      <c r="F16" s="85">
        <f t="shared" si="5"/>
        <v>0</v>
      </c>
      <c r="G16" s="85">
        <f t="shared" si="5"/>
        <v>0</v>
      </c>
      <c r="H16" s="85">
        <f t="shared" si="5"/>
        <v>0</v>
      </c>
      <c r="I16" s="85">
        <f t="shared" si="5"/>
        <v>0</v>
      </c>
      <c r="J16" s="85">
        <f t="shared" si="5"/>
        <v>0</v>
      </c>
      <c r="K16" s="85">
        <f t="shared" si="5"/>
        <v>0</v>
      </c>
      <c r="L16" s="85">
        <f t="shared" si="5"/>
        <v>0</v>
      </c>
      <c r="M16" s="85">
        <f t="shared" si="5"/>
        <v>0</v>
      </c>
      <c r="N16" s="85">
        <f t="shared" si="5"/>
        <v>0</v>
      </c>
      <c r="O16" s="85">
        <f t="shared" si="5"/>
        <v>0</v>
      </c>
      <c r="P16" s="85">
        <f t="shared" si="5"/>
        <v>0</v>
      </c>
      <c r="Q16" s="85">
        <f t="shared" si="5"/>
        <v>0</v>
      </c>
      <c r="R16" s="85">
        <f t="shared" si="5"/>
        <v>0</v>
      </c>
      <c r="S16" s="85">
        <f t="shared" si="5"/>
        <v>0</v>
      </c>
      <c r="T16" s="85">
        <f t="shared" si="5"/>
        <v>0</v>
      </c>
      <c r="U16" s="85">
        <f t="shared" si="5"/>
        <v>0</v>
      </c>
      <c r="V16" s="85">
        <f t="shared" si="6"/>
        <v>0</v>
      </c>
      <c r="W16" s="85">
        <f t="shared" si="6"/>
        <v>0</v>
      </c>
      <c r="X16" s="85">
        <f t="shared" si="6"/>
        <v>0</v>
      </c>
      <c r="Y16" s="85">
        <f t="shared" si="6"/>
        <v>0</v>
      </c>
      <c r="Z16" s="85">
        <f t="shared" si="6"/>
        <v>0</v>
      </c>
      <c r="AA16" s="85">
        <f t="shared" si="6"/>
        <v>0</v>
      </c>
      <c r="AB16" s="85">
        <f t="shared" si="6"/>
        <v>0</v>
      </c>
      <c r="AC16" s="85">
        <f t="shared" si="6"/>
        <v>0</v>
      </c>
      <c r="AD16" s="85">
        <f t="shared" si="6"/>
        <v>0</v>
      </c>
      <c r="AE16" s="85">
        <f t="shared" si="6"/>
        <v>0</v>
      </c>
      <c r="AF16" s="85">
        <f t="shared" si="6"/>
        <v>0</v>
      </c>
      <c r="AG16" s="85">
        <f t="shared" si="6"/>
        <v>0</v>
      </c>
      <c r="AH16" s="85">
        <f t="shared" si="6"/>
        <v>0</v>
      </c>
      <c r="AI16" s="85">
        <f t="shared" si="6"/>
        <v>0</v>
      </c>
      <c r="AJ16" s="85">
        <f t="shared" si="6"/>
        <v>0</v>
      </c>
      <c r="AK16" s="85">
        <f t="shared" si="6"/>
        <v>0</v>
      </c>
      <c r="AL16" s="85">
        <f t="shared" si="6"/>
        <v>0</v>
      </c>
      <c r="AM16" s="85">
        <f t="shared" si="6"/>
        <v>0</v>
      </c>
      <c r="AN16" s="85">
        <f t="shared" si="6"/>
        <v>0</v>
      </c>
      <c r="AO16" s="85">
        <f t="shared" si="6"/>
        <v>0</v>
      </c>
      <c r="AP16" s="85">
        <f t="shared" si="6"/>
        <v>0</v>
      </c>
      <c r="AQ16" s="85">
        <f t="shared" si="6"/>
        <v>0</v>
      </c>
      <c r="AR16" s="85">
        <f t="shared" si="6"/>
        <v>0</v>
      </c>
      <c r="AS16" s="85">
        <f t="shared" si="6"/>
        <v>0</v>
      </c>
      <c r="AT16" s="85">
        <f t="shared" si="6"/>
        <v>0</v>
      </c>
      <c r="AU16" s="85">
        <f t="shared" si="6"/>
        <v>0</v>
      </c>
      <c r="AV16" s="85">
        <f t="shared" si="6"/>
        <v>0</v>
      </c>
      <c r="AW16" s="85">
        <f t="shared" si="6"/>
        <v>0</v>
      </c>
      <c r="AX16" s="85">
        <f t="shared" si="6"/>
        <v>0</v>
      </c>
      <c r="AY16" s="85">
        <f t="shared" si="6"/>
        <v>0</v>
      </c>
      <c r="AZ16" s="85">
        <f t="shared" si="6"/>
        <v>0</v>
      </c>
      <c r="BA16" s="85">
        <f t="shared" si="6"/>
        <v>0</v>
      </c>
      <c r="BB16" s="85">
        <f t="shared" si="6"/>
        <v>0</v>
      </c>
      <c r="BC16" s="85">
        <f t="shared" si="6"/>
        <v>0</v>
      </c>
      <c r="BD16" s="85">
        <f t="shared" si="6"/>
        <v>0</v>
      </c>
      <c r="BE16" s="85">
        <f t="shared" si="6"/>
        <v>0</v>
      </c>
      <c r="BF16" s="85">
        <f t="shared" si="6"/>
        <v>0</v>
      </c>
      <c r="BG16" s="85">
        <f t="shared" si="6"/>
        <v>0</v>
      </c>
      <c r="BH16" s="85">
        <f t="shared" si="6"/>
        <v>0</v>
      </c>
      <c r="BI16" s="85">
        <f t="shared" si="6"/>
        <v>0</v>
      </c>
      <c r="BJ16" s="85">
        <f t="shared" si="6"/>
        <v>0</v>
      </c>
      <c r="BK16" s="85">
        <f t="shared" si="6"/>
        <v>0</v>
      </c>
      <c r="BL16" s="85">
        <f t="shared" si="6"/>
        <v>0</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3"/>
  <sheetViews>
    <sheetView zoomScaleNormal="100" workbookViewId="0">
      <selection activeCell="B14" sqref="B14"/>
    </sheetView>
  </sheetViews>
  <sheetFormatPr defaultRowHeight="15.75" x14ac:dyDescent="0.25"/>
  <cols>
    <col min="1" max="1" width="23.85546875" style="161" bestFit="1" customWidth="1"/>
    <col min="2" max="2" width="15.28515625" style="161" customWidth="1"/>
    <col min="3" max="3" width="3.28515625" style="161" customWidth="1"/>
    <col min="4" max="16384" width="9.140625" style="161"/>
  </cols>
  <sheetData>
    <row r="1" spans="1:4" ht="18.75" x14ac:dyDescent="0.3">
      <c r="A1" s="203" t="s">
        <v>214</v>
      </c>
    </row>
    <row r="5" spans="1:4" x14ac:dyDescent="0.25">
      <c r="A5" s="161" t="s">
        <v>177</v>
      </c>
      <c r="B5" s="162">
        <v>42370</v>
      </c>
      <c r="D5" s="161" t="s">
        <v>178</v>
      </c>
    </row>
    <row r="6" spans="1:4" x14ac:dyDescent="0.25">
      <c r="A6" s="161" t="s">
        <v>179</v>
      </c>
      <c r="B6" s="163">
        <f>YEAR(B5)</f>
        <v>2016</v>
      </c>
      <c r="D6" s="161" t="s">
        <v>215</v>
      </c>
    </row>
    <row r="8" spans="1:4" x14ac:dyDescent="0.25">
      <c r="A8" s="161" t="s">
        <v>180</v>
      </c>
      <c r="B8" s="164" t="s">
        <v>241</v>
      </c>
      <c r="D8" s="161" t="s">
        <v>216</v>
      </c>
    </row>
    <row r="10" spans="1:4" x14ac:dyDescent="0.25">
      <c r="A10" s="161" t="s">
        <v>181</v>
      </c>
      <c r="B10" s="193">
        <v>0.35</v>
      </c>
      <c r="D10" s="161" t="s">
        <v>217</v>
      </c>
    </row>
    <row r="11" spans="1:4" x14ac:dyDescent="0.25">
      <c r="A11" s="161" t="s">
        <v>182</v>
      </c>
      <c r="B11" s="193">
        <v>0.2</v>
      </c>
      <c r="D11" s="161" t="s">
        <v>238</v>
      </c>
    </row>
    <row r="13" spans="1:4" x14ac:dyDescent="0.25">
      <c r="A13" s="161" t="s">
        <v>183</v>
      </c>
      <c r="B13" s="205">
        <v>1000</v>
      </c>
      <c r="D13" s="161" t="s">
        <v>251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57"/>
  <sheetViews>
    <sheetView workbookViewId="0">
      <selection activeCell="C41" sqref="C41"/>
    </sheetView>
  </sheetViews>
  <sheetFormatPr defaultRowHeight="15" x14ac:dyDescent="0.25"/>
  <cols>
    <col min="1" max="1" width="6.5703125" customWidth="1"/>
    <col min="2" max="2" width="11.42578125" customWidth="1"/>
    <col min="3" max="3" width="186.85546875" bestFit="1" customWidth="1"/>
  </cols>
  <sheetData>
    <row r="1" spans="1:3" ht="21" x14ac:dyDescent="0.35">
      <c r="A1" s="191" t="s">
        <v>208</v>
      </c>
    </row>
    <row r="2" spans="1:3" ht="15.75" x14ac:dyDescent="0.25">
      <c r="A2" s="204" t="s">
        <v>240</v>
      </c>
    </row>
    <row r="4" spans="1:3" x14ac:dyDescent="0.25">
      <c r="A4" s="165" t="s">
        <v>212</v>
      </c>
    </row>
    <row r="5" spans="1:3" x14ac:dyDescent="0.25">
      <c r="B5" s="190" t="s">
        <v>184</v>
      </c>
      <c r="C5" t="s">
        <v>213</v>
      </c>
    </row>
    <row r="8" spans="1:3" x14ac:dyDescent="0.25">
      <c r="A8" s="165" t="s">
        <v>209</v>
      </c>
    </row>
    <row r="9" spans="1:3" x14ac:dyDescent="0.25">
      <c r="B9" s="190" t="s">
        <v>184</v>
      </c>
      <c r="C9" t="s">
        <v>185</v>
      </c>
    </row>
    <row r="10" spans="1:3" x14ac:dyDescent="0.25">
      <c r="B10" s="190" t="s">
        <v>184</v>
      </c>
      <c r="C10" t="s">
        <v>186</v>
      </c>
    </row>
    <row r="11" spans="1:3" x14ac:dyDescent="0.25">
      <c r="B11" s="190" t="s">
        <v>184</v>
      </c>
      <c r="C11" t="s">
        <v>187</v>
      </c>
    </row>
    <row r="12" spans="1:3" x14ac:dyDescent="0.25">
      <c r="B12" s="190" t="s">
        <v>184</v>
      </c>
      <c r="C12" t="s">
        <v>188</v>
      </c>
    </row>
    <row r="13" spans="1:3" x14ac:dyDescent="0.25">
      <c r="B13" s="190" t="s">
        <v>184</v>
      </c>
      <c r="C13" t="s">
        <v>189</v>
      </c>
    </row>
    <row r="14" spans="1:3" x14ac:dyDescent="0.25">
      <c r="B14" s="190" t="s">
        <v>184</v>
      </c>
      <c r="C14" t="s">
        <v>190</v>
      </c>
    </row>
    <row r="17" spans="1:3" x14ac:dyDescent="0.25">
      <c r="A17" s="165" t="s">
        <v>210</v>
      </c>
    </row>
    <row r="18" spans="1:3" x14ac:dyDescent="0.25">
      <c r="B18" t="s">
        <v>191</v>
      </c>
    </row>
    <row r="19" spans="1:3" x14ac:dyDescent="0.25">
      <c r="B19" s="192" t="s">
        <v>184</v>
      </c>
      <c r="C19" t="s">
        <v>192</v>
      </c>
    </row>
    <row r="20" spans="1:3" x14ac:dyDescent="0.25">
      <c r="C20" s="190" t="s">
        <v>193</v>
      </c>
    </row>
    <row r="21" spans="1:3" x14ac:dyDescent="0.25">
      <c r="B21" s="192" t="s">
        <v>184</v>
      </c>
      <c r="C21" t="s">
        <v>194</v>
      </c>
    </row>
    <row r="22" spans="1:3" x14ac:dyDescent="0.25">
      <c r="B22" s="192" t="s">
        <v>184</v>
      </c>
      <c r="C22" t="s">
        <v>195</v>
      </c>
    </row>
    <row r="23" spans="1:3" x14ac:dyDescent="0.25">
      <c r="B23" s="192" t="s">
        <v>184</v>
      </c>
      <c r="C23" t="s">
        <v>196</v>
      </c>
    </row>
    <row r="24" spans="1:3" x14ac:dyDescent="0.25">
      <c r="B24" s="192" t="s">
        <v>184</v>
      </c>
      <c r="C24" t="s">
        <v>197</v>
      </c>
    </row>
    <row r="25" spans="1:3" x14ac:dyDescent="0.25">
      <c r="B25" s="192" t="s">
        <v>184</v>
      </c>
      <c r="C25" t="s">
        <v>198</v>
      </c>
    </row>
    <row r="26" spans="1:3" x14ac:dyDescent="0.25">
      <c r="B26" s="192" t="s">
        <v>184</v>
      </c>
      <c r="C26" t="s">
        <v>199</v>
      </c>
    </row>
    <row r="27" spans="1:3" x14ac:dyDescent="0.25">
      <c r="B27" s="192" t="s">
        <v>184</v>
      </c>
      <c r="C27" t="s">
        <v>200</v>
      </c>
    </row>
    <row r="28" spans="1:3" x14ac:dyDescent="0.25">
      <c r="B28" s="192" t="s">
        <v>184</v>
      </c>
      <c r="C28" t="s">
        <v>201</v>
      </c>
    </row>
    <row r="29" spans="1:3" x14ac:dyDescent="0.25">
      <c r="B29" s="192" t="s">
        <v>184</v>
      </c>
      <c r="C29" t="s">
        <v>202</v>
      </c>
    </row>
    <row r="32" spans="1:3" x14ac:dyDescent="0.25">
      <c r="A32" s="165" t="s">
        <v>211</v>
      </c>
    </row>
    <row r="33" spans="1:3" x14ac:dyDescent="0.25">
      <c r="B33" t="s">
        <v>203</v>
      </c>
    </row>
    <row r="34" spans="1:3" x14ac:dyDescent="0.25">
      <c r="B34" s="190" t="s">
        <v>184</v>
      </c>
      <c r="C34" t="s">
        <v>204</v>
      </c>
    </row>
    <row r="35" spans="1:3" x14ac:dyDescent="0.25">
      <c r="B35" s="190" t="s">
        <v>184</v>
      </c>
      <c r="C35" t="s">
        <v>205</v>
      </c>
    </row>
    <row r="36" spans="1:3" x14ac:dyDescent="0.25">
      <c r="B36" s="190" t="s">
        <v>184</v>
      </c>
      <c r="C36" t="s">
        <v>206</v>
      </c>
    </row>
    <row r="37" spans="1:3" x14ac:dyDescent="0.25">
      <c r="B37" s="190" t="s">
        <v>184</v>
      </c>
      <c r="C37" t="s">
        <v>207</v>
      </c>
    </row>
    <row r="40" spans="1:3" x14ac:dyDescent="0.25">
      <c r="A40" s="165" t="s">
        <v>222</v>
      </c>
    </row>
    <row r="41" spans="1:3" x14ac:dyDescent="0.25">
      <c r="B41" t="s">
        <v>223</v>
      </c>
    </row>
    <row r="42" spans="1:3" x14ac:dyDescent="0.25">
      <c r="B42" s="190" t="s">
        <v>184</v>
      </c>
      <c r="C42" t="s">
        <v>224</v>
      </c>
    </row>
    <row r="43" spans="1:3" x14ac:dyDescent="0.25">
      <c r="C43" t="s">
        <v>225</v>
      </c>
    </row>
    <row r="44" spans="1:3" x14ac:dyDescent="0.25">
      <c r="B44" s="190" t="s">
        <v>184</v>
      </c>
      <c r="C44" t="s">
        <v>227</v>
      </c>
    </row>
    <row r="45" spans="1:3" x14ac:dyDescent="0.25">
      <c r="C45" t="s">
        <v>226</v>
      </c>
    </row>
    <row r="46" spans="1:3" x14ac:dyDescent="0.25">
      <c r="B46" s="190" t="s">
        <v>184</v>
      </c>
      <c r="C46" t="s">
        <v>230</v>
      </c>
    </row>
    <row r="47" spans="1:3" x14ac:dyDescent="0.25">
      <c r="C47" t="s">
        <v>231</v>
      </c>
    </row>
    <row r="48" spans="1:3" x14ac:dyDescent="0.25">
      <c r="B48" s="190" t="s">
        <v>184</v>
      </c>
      <c r="C48" t="s">
        <v>228</v>
      </c>
    </row>
    <row r="49" spans="1:3" x14ac:dyDescent="0.25">
      <c r="B49" s="190" t="s">
        <v>184</v>
      </c>
      <c r="C49" t="s">
        <v>229</v>
      </c>
    </row>
    <row r="50" spans="1:3" x14ac:dyDescent="0.25">
      <c r="B50" s="190" t="s">
        <v>184</v>
      </c>
      <c r="C50" t="s">
        <v>232</v>
      </c>
    </row>
    <row r="51" spans="1:3" x14ac:dyDescent="0.25">
      <c r="B51" s="190" t="s">
        <v>184</v>
      </c>
      <c r="C51" t="s">
        <v>233</v>
      </c>
    </row>
    <row r="52" spans="1:3" x14ac:dyDescent="0.25">
      <c r="B52" s="190" t="s">
        <v>184</v>
      </c>
      <c r="C52" t="s">
        <v>234</v>
      </c>
    </row>
    <row r="53" spans="1:3" x14ac:dyDescent="0.25">
      <c r="B53" s="190" t="s">
        <v>184</v>
      </c>
      <c r="C53" t="s">
        <v>235</v>
      </c>
    </row>
    <row r="56" spans="1:3" x14ac:dyDescent="0.25">
      <c r="A56" s="165" t="s">
        <v>236</v>
      </c>
    </row>
    <row r="57" spans="1:3" x14ac:dyDescent="0.25">
      <c r="B57" t="s">
        <v>237</v>
      </c>
    </row>
  </sheetData>
  <hyperlinks>
    <hyperlink ref="B9" location="'Revenue Inputs'!B6" display="Click Here"/>
    <hyperlink ref="B10" location="'Revenue Inputs'!B7" display="Click Here"/>
    <hyperlink ref="B11" location="'Revenue Inputs'!B19" display="Click Here"/>
    <hyperlink ref="B12" location="'Revenue Inputs'!B22" display="Click Here"/>
    <hyperlink ref="B13" location="'Revenue Inputs'!B23" display="Click Here"/>
    <hyperlink ref="B14" location="'Revenue Inputs'!B27" display="Click Here"/>
    <hyperlink ref="B19" location="'Headcount Inputs'!A12" display="Click Here"/>
    <hyperlink ref="C20" location="'Non-wage Inputs'!B47" display="You must use the exact naming convention here for departments."/>
    <hyperlink ref="B21" location="'Headcount Inputs'!B12" display="Click Here"/>
    <hyperlink ref="B22" location="'Headcount Inputs'!C12" display="Click Here"/>
    <hyperlink ref="B23" location="'Headcount Inputs'!D12" display="Click Here"/>
    <hyperlink ref="B24" location="'Headcount Inputs'!E12" display="Click Here"/>
    <hyperlink ref="B25" location="'Headcount Inputs'!F12" display="Click Here"/>
    <hyperlink ref="B26" location="'Headcount Inputs'!G12" display="Click Here"/>
    <hyperlink ref="B27" location="'Headcount Inputs'!H12" display="Click Here"/>
    <hyperlink ref="B28" location="'Headcount Inputs'!I12" display="Click Here"/>
    <hyperlink ref="B29" location="'Headcount Inputs'!J12" display="Click Here"/>
    <hyperlink ref="B34" location="'CapEx Inputs'!A12" display="Click Here"/>
    <hyperlink ref="B35" location="'CapEx Inputs'!B12" display="Click Here"/>
    <hyperlink ref="B36" location="'CapEx Inputs'!C12" display="Click Here"/>
    <hyperlink ref="B37" location="'CapEx Inputs'!D12" display="Click Here"/>
    <hyperlink ref="B5" location="Controls!B5" display="Click Here"/>
    <hyperlink ref="B42" location="'Non-wage Inputs'!B10" display="Click Here"/>
    <hyperlink ref="B44" location="'Non-wage Inputs'!B47" display="Click Here"/>
    <hyperlink ref="B46" location="'Non-wage Inputs'!C62" display="Click Here"/>
    <hyperlink ref="B48" location="'Non-wage Inputs'!C62" display="Click Here"/>
    <hyperlink ref="B49" location="'Non-wage Inputs'!E62" display="Click Here"/>
    <hyperlink ref="B50" location="'Non-wage Inputs'!F62" display="Click Here"/>
    <hyperlink ref="B51" location="'Non-wage Inputs'!G62" display="Click Here"/>
    <hyperlink ref="B52" location="'Non-wage Inputs'!H62" display="Click Here"/>
    <hyperlink ref="B53" location="'Non-wage Inputs'!C90" display="Click Here"/>
    <hyperlink ref="A2"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0" sqref="A10"/>
    </sheetView>
  </sheetViews>
  <sheetFormatPr defaultRowHeight="15" x14ac:dyDescent="0.25"/>
  <cols>
    <col min="1" max="16384" width="9.140625" style="207"/>
  </cols>
  <sheetData>
    <row r="1" spans="1:1" x14ac:dyDescent="0.25">
      <c r="A1" s="206" t="s">
        <v>260</v>
      </c>
    </row>
    <row r="2" spans="1:1" x14ac:dyDescent="0.25">
      <c r="A2" s="206" t="s">
        <v>261</v>
      </c>
    </row>
    <row r="4" spans="1:1" x14ac:dyDescent="0.25">
      <c r="A4" s="207" t="s">
        <v>262</v>
      </c>
    </row>
    <row r="5" spans="1:1" x14ac:dyDescent="0.25">
      <c r="A5" s="207" t="s">
        <v>263</v>
      </c>
    </row>
    <row r="6" spans="1:1" x14ac:dyDescent="0.25">
      <c r="A6" s="207" t="s">
        <v>264</v>
      </c>
    </row>
    <row r="7" spans="1:1" x14ac:dyDescent="0.25">
      <c r="A7" s="207" t="s">
        <v>265</v>
      </c>
    </row>
    <row r="8" spans="1:1" x14ac:dyDescent="0.25">
      <c r="A8" s="207" t="s">
        <v>266</v>
      </c>
    </row>
    <row r="9" spans="1:1" x14ac:dyDescent="0.25">
      <c r="A9" s="207" t="s">
        <v>269</v>
      </c>
    </row>
    <row r="10" spans="1:1" x14ac:dyDescent="0.25">
      <c r="A10" s="207" t="s">
        <v>267</v>
      </c>
    </row>
    <row r="11" spans="1:1" x14ac:dyDescent="0.25">
      <c r="A11" s="207"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Summary</vt:lpstr>
      <vt:lpstr>Revenue Inputs</vt:lpstr>
      <vt:lpstr>Non-wage Inputs</vt:lpstr>
      <vt:lpstr>Headcount Inputs</vt:lpstr>
      <vt:lpstr>CapEx Inputs</vt:lpstr>
      <vt:lpstr>Controls</vt:lpstr>
      <vt:lpstr>Instructions</vt:lpstr>
      <vt:lpstr>Terms &amp; Conditions</vt:lpstr>
      <vt:lpstr>'Headcount Inputs'!Print_Area</vt:lpstr>
      <vt:lpstr>Summary!Print_Area</vt:lpstr>
    </vt:vector>
  </TitlesOfParts>
  <Manager/>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2016-07-28T13:44:57Z</dcterms:created>
  <dcterms:modified xsi:type="dcterms:W3CDTF">2016-08-01T21:46:10Z</dcterms:modified>
  <cp:category/>
  <cp:contentStatus/>
</cp:coreProperties>
</file>